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even\Downloads\NewWashery\"/>
    </mc:Choice>
  </mc:AlternateContent>
  <bookViews>
    <workbookView xWindow="0" yWindow="0" windowWidth="15504" windowHeight="7872"/>
  </bookViews>
  <sheets>
    <sheet name="Sheet1" sheetId="1" r:id="rId1"/>
  </sheets>
  <externalReferences>
    <externalReference r:id="rId2"/>
  </externalReferences>
  <definedNames>
    <definedName name="Asset_ID_List">Sheet1!$A$3:$A$10190</definedName>
  </definedNames>
  <calcPr calcId="171027"/>
</workbook>
</file>

<file path=xl/calcChain.xml><?xml version="1.0" encoding="utf-8"?>
<calcChain xmlns="http://schemas.openxmlformats.org/spreadsheetml/2006/main">
  <c r="K366" i="1" l="1"/>
  <c r="K367" i="1"/>
  <c r="K368" i="1"/>
  <c r="K369" i="1"/>
  <c r="K370" i="1"/>
  <c r="K365" i="1"/>
  <c r="K372" i="1"/>
  <c r="K373" i="1"/>
  <c r="K374" i="1"/>
  <c r="K375" i="1"/>
  <c r="K371" i="1"/>
  <c r="M384" i="1"/>
  <c r="M385" i="1"/>
  <c r="M386" i="1"/>
  <c r="M387" i="1"/>
  <c r="M383" i="1"/>
  <c r="M378" i="1"/>
  <c r="M379" i="1"/>
  <c r="M380" i="1"/>
  <c r="M381" i="1"/>
  <c r="M377" i="1"/>
  <c r="E192" i="1" l="1"/>
  <c r="I433" i="1" l="1"/>
  <c r="H433" i="1"/>
  <c r="E433" i="1"/>
  <c r="C433" i="1"/>
  <c r="B433" i="1"/>
  <c r="I431" i="1"/>
  <c r="H431" i="1"/>
  <c r="E431" i="1"/>
  <c r="C431" i="1"/>
  <c r="B431" i="1"/>
  <c r="E224" i="1"/>
  <c r="E223" i="1"/>
  <c r="E194" i="1"/>
  <c r="E163" i="1"/>
  <c r="E161" i="1"/>
  <c r="E159" i="1"/>
  <c r="I413" i="1"/>
  <c r="H413" i="1"/>
  <c r="E413" i="1"/>
  <c r="C413" i="1"/>
  <c r="B413" i="1"/>
  <c r="I411" i="1"/>
  <c r="H411" i="1"/>
  <c r="E411" i="1"/>
  <c r="C411" i="1"/>
  <c r="B411" i="1"/>
  <c r="I409" i="1"/>
  <c r="H409" i="1"/>
  <c r="E409" i="1"/>
  <c r="C409" i="1"/>
  <c r="B409" i="1"/>
  <c r="I407" i="1"/>
  <c r="H407" i="1"/>
  <c r="E407" i="1"/>
  <c r="C407" i="1"/>
  <c r="B407" i="1"/>
  <c r="I405" i="1"/>
  <c r="H405" i="1"/>
  <c r="E405" i="1"/>
  <c r="C405" i="1"/>
  <c r="B405" i="1"/>
  <c r="I403" i="1"/>
  <c r="H403" i="1"/>
  <c r="E403" i="1"/>
  <c r="C403" i="1"/>
  <c r="B403" i="1"/>
  <c r="I401" i="1"/>
  <c r="H401" i="1"/>
  <c r="E401" i="1"/>
  <c r="C401" i="1"/>
  <c r="B401" i="1"/>
  <c r="I399" i="1"/>
  <c r="H399" i="1"/>
  <c r="E399" i="1"/>
  <c r="C399" i="1"/>
  <c r="B399" i="1"/>
  <c r="I397" i="1"/>
  <c r="H397" i="1"/>
  <c r="E397" i="1"/>
  <c r="C397" i="1"/>
  <c r="B397" i="1"/>
  <c r="I395" i="1"/>
  <c r="H395" i="1"/>
  <c r="E395" i="1"/>
  <c r="C395" i="1"/>
  <c r="B395" i="1"/>
  <c r="C249" i="1"/>
  <c r="B249" i="1"/>
  <c r="E248" i="1"/>
  <c r="E249" i="1" s="1"/>
  <c r="I243" i="1"/>
  <c r="H243" i="1"/>
  <c r="E243" i="1"/>
  <c r="C243" i="1"/>
  <c r="B243" i="1"/>
  <c r="I241" i="1"/>
  <c r="H241" i="1"/>
  <c r="E241" i="1"/>
  <c r="C241" i="1"/>
  <c r="B241" i="1"/>
  <c r="I239" i="1"/>
  <c r="H239" i="1"/>
  <c r="E239" i="1"/>
  <c r="C239" i="1"/>
  <c r="B239" i="1"/>
  <c r="I231" i="1"/>
  <c r="H231" i="1"/>
  <c r="C227" i="1"/>
  <c r="B227" i="1"/>
  <c r="E226" i="1"/>
  <c r="E227" i="1" s="1"/>
  <c r="C231" i="1"/>
  <c r="B231" i="1"/>
  <c r="E230" i="1"/>
  <c r="E231" i="1" s="1"/>
  <c r="I259" i="1"/>
  <c r="H259" i="1"/>
  <c r="C259" i="1"/>
  <c r="B259" i="1"/>
  <c r="C263" i="1"/>
  <c r="B263" i="1"/>
  <c r="E262" i="1"/>
  <c r="E263" i="1" s="1"/>
  <c r="C261" i="1"/>
  <c r="B261" i="1"/>
  <c r="C265" i="1" l="1"/>
  <c r="C267" i="1"/>
  <c r="C269" i="1"/>
  <c r="C271" i="1"/>
  <c r="C273" i="1"/>
  <c r="C275" i="1"/>
  <c r="C277" i="1"/>
  <c r="C229" i="1"/>
  <c r="C233" i="1"/>
  <c r="C235" i="1"/>
  <c r="C237" i="1"/>
  <c r="C245" i="1"/>
  <c r="C247" i="1"/>
  <c r="C251" i="1"/>
  <c r="C253" i="1"/>
  <c r="C255" i="1"/>
  <c r="B257" i="1"/>
  <c r="M259" i="1" s="1"/>
  <c r="B255" i="1"/>
  <c r="B253" i="1"/>
  <c r="M255" i="1" s="1"/>
  <c r="B251" i="1"/>
  <c r="M253" i="1" s="1"/>
  <c r="B247" i="1"/>
  <c r="M251" i="1" s="1"/>
  <c r="B245" i="1"/>
  <c r="M249" i="1" s="1"/>
  <c r="B237" i="1"/>
  <c r="B235" i="1"/>
  <c r="M237" i="1" s="1"/>
  <c r="B233" i="1"/>
  <c r="B229" i="1"/>
  <c r="E199" i="1"/>
  <c r="E198" i="1"/>
  <c r="E197" i="1"/>
  <c r="E196" i="1"/>
  <c r="E201" i="1"/>
  <c r="M247" i="1" l="1"/>
  <c r="C279" i="1"/>
  <c r="B279" i="1"/>
  <c r="B277" i="1"/>
  <c r="E314" i="1"/>
  <c r="E313" i="1"/>
  <c r="I311" i="1"/>
  <c r="H311" i="1"/>
  <c r="I310" i="1"/>
  <c r="H310" i="1"/>
  <c r="E310" i="1"/>
  <c r="C293" i="1"/>
  <c r="B293" i="1"/>
  <c r="C291" i="1"/>
  <c r="B291" i="1"/>
  <c r="K293" i="1" s="1"/>
  <c r="C289" i="1"/>
  <c r="B289" i="1"/>
  <c r="K291" i="1" s="1"/>
  <c r="C287" i="1"/>
  <c r="B287" i="1"/>
  <c r="K289" i="1" s="1"/>
  <c r="C285" i="1"/>
  <c r="B285" i="1"/>
  <c r="K287" i="1" s="1"/>
  <c r="C283" i="1"/>
  <c r="B283" i="1"/>
  <c r="K285" i="1" s="1"/>
  <c r="B281" i="1"/>
  <c r="K283" i="1" s="1"/>
  <c r="C281" i="1"/>
  <c r="E181" i="1"/>
  <c r="E179" i="1"/>
  <c r="E184" i="1"/>
  <c r="E183" i="1"/>
  <c r="E186" i="1"/>
  <c r="E185" i="1"/>
  <c r="E188" i="1"/>
  <c r="E187" i="1"/>
  <c r="E171" i="1"/>
  <c r="E170" i="1"/>
  <c r="E169" i="1"/>
  <c r="E168" i="1"/>
  <c r="E167" i="1"/>
  <c r="E166" i="1"/>
  <c r="E165" i="1"/>
  <c r="E164" i="1"/>
  <c r="E155" i="1"/>
  <c r="E154" i="1"/>
  <c r="E139" i="1"/>
  <c r="B383" i="1" l="1"/>
  <c r="B384" i="1"/>
  <c r="B385" i="1"/>
  <c r="B386" i="1"/>
  <c r="B387" i="1"/>
  <c r="B382" i="1"/>
  <c r="E387" i="1"/>
  <c r="E386" i="1"/>
  <c r="E385" i="1"/>
  <c r="E384" i="1"/>
  <c r="E383" i="1"/>
  <c r="E382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134" i="1"/>
  <c r="E135" i="1"/>
  <c r="E136" i="1"/>
  <c r="E137" i="1"/>
  <c r="E138" i="1"/>
  <c r="E140" i="1"/>
  <c r="E141" i="1"/>
  <c r="E142" i="1"/>
  <c r="E129" i="1"/>
  <c r="I106" i="1"/>
  <c r="H106" i="1"/>
  <c r="B106" i="1"/>
  <c r="A106" i="1"/>
  <c r="E106" i="1" s="1"/>
  <c r="I92" i="1"/>
  <c r="H92" i="1"/>
  <c r="C92" i="1"/>
  <c r="B92" i="1"/>
  <c r="A92" i="1"/>
  <c r="E92" i="1" s="1"/>
  <c r="E133" i="1"/>
  <c r="M145" i="1"/>
  <c r="M146" i="1"/>
  <c r="M147" i="1"/>
  <c r="M148" i="1"/>
  <c r="M149" i="1"/>
  <c r="M150" i="1"/>
  <c r="M144" i="1"/>
  <c r="C145" i="1"/>
  <c r="C146" i="1"/>
  <c r="C147" i="1"/>
  <c r="C148" i="1"/>
  <c r="C149" i="1"/>
  <c r="C150" i="1"/>
  <c r="C144" i="1"/>
  <c r="B146" i="1"/>
  <c r="B147" i="1"/>
  <c r="B148" i="1"/>
  <c r="B149" i="1"/>
  <c r="B150" i="1"/>
  <c r="B145" i="1"/>
  <c r="E150" i="1"/>
  <c r="E149" i="1"/>
  <c r="E148" i="1"/>
  <c r="E146" i="1"/>
  <c r="E147" i="1"/>
  <c r="E145" i="1"/>
  <c r="E85" i="1"/>
  <c r="E75" i="1"/>
  <c r="E63" i="1"/>
  <c r="E62" i="1"/>
  <c r="E58" i="1"/>
  <c r="E57" i="1"/>
  <c r="E53" i="1"/>
  <c r="E49" i="1"/>
  <c r="E47" i="1"/>
  <c r="E46" i="1"/>
  <c r="E177" i="1"/>
  <c r="E302" i="1"/>
  <c r="I275" i="1"/>
  <c r="B275" i="1"/>
  <c r="M277" i="1" s="1"/>
  <c r="I273" i="1"/>
  <c r="B273" i="1"/>
  <c r="M275" i="1" s="1"/>
  <c r="I271" i="1"/>
  <c r="B271" i="1"/>
  <c r="M273" i="1" s="1"/>
  <c r="I269" i="1"/>
  <c r="B269" i="1"/>
  <c r="M271" i="1" s="1"/>
  <c r="I267" i="1"/>
  <c r="B267" i="1"/>
  <c r="M269" i="1" s="1"/>
  <c r="B265" i="1"/>
  <c r="M267" i="1" s="1"/>
  <c r="E120" i="1"/>
  <c r="C120" i="1"/>
  <c r="E119" i="1"/>
  <c r="C119" i="1"/>
  <c r="E116" i="1"/>
  <c r="C116" i="1"/>
  <c r="E115" i="1"/>
  <c r="C115" i="1"/>
  <c r="C124" i="1"/>
  <c r="C123" i="1"/>
  <c r="E274" i="1"/>
  <c r="E275" i="1" s="1"/>
  <c r="E83" i="1"/>
  <c r="E81" i="1"/>
  <c r="E79" i="1"/>
  <c r="M67" i="1"/>
  <c r="M68" i="1"/>
  <c r="M69" i="1"/>
  <c r="M70" i="1"/>
  <c r="M71" i="1"/>
  <c r="M72" i="1"/>
  <c r="M66" i="1"/>
  <c r="K72" i="1"/>
  <c r="E72" i="1"/>
  <c r="B72" i="1"/>
  <c r="K71" i="1"/>
  <c r="E71" i="1"/>
  <c r="B71" i="1"/>
  <c r="E70" i="1"/>
  <c r="B70" i="1"/>
  <c r="K67" i="1"/>
  <c r="K68" i="1"/>
  <c r="K69" i="1"/>
  <c r="K66" i="1"/>
  <c r="B66" i="1"/>
  <c r="B67" i="1"/>
  <c r="B68" i="1"/>
  <c r="B69" i="1"/>
  <c r="B65" i="1"/>
  <c r="E68" i="1"/>
  <c r="E67" i="1"/>
  <c r="E66" i="1"/>
  <c r="C33" i="1"/>
  <c r="B33" i="1"/>
  <c r="K32" i="1"/>
  <c r="E32" i="1"/>
  <c r="E33" i="1" s="1"/>
  <c r="B32" i="1"/>
  <c r="C31" i="1"/>
  <c r="B31" i="1"/>
  <c r="M33" i="1" s="1"/>
  <c r="K30" i="1"/>
  <c r="E30" i="1"/>
  <c r="E31" i="1" s="1"/>
  <c r="B30" i="1"/>
  <c r="C29" i="1"/>
  <c r="B29" i="1"/>
  <c r="M31" i="1" s="1"/>
  <c r="K28" i="1"/>
  <c r="E28" i="1"/>
  <c r="E29" i="1" s="1"/>
  <c r="B28" i="1"/>
  <c r="C27" i="1"/>
  <c r="B27" i="1"/>
  <c r="M29" i="1" s="1"/>
  <c r="K26" i="1"/>
  <c r="E26" i="1"/>
  <c r="E27" i="1" s="1"/>
  <c r="B26" i="1"/>
  <c r="C25" i="1"/>
  <c r="B25" i="1"/>
  <c r="M27" i="1" s="1"/>
  <c r="K24" i="1"/>
  <c r="E24" i="1"/>
  <c r="E25" i="1" s="1"/>
  <c r="B24" i="1"/>
  <c r="C23" i="1"/>
  <c r="B23" i="1"/>
  <c r="M25" i="1" s="1"/>
  <c r="E22" i="1"/>
  <c r="E23" i="1" s="1"/>
  <c r="B22" i="1"/>
  <c r="M213" i="1"/>
  <c r="E213" i="1"/>
  <c r="M212" i="1"/>
  <c r="E212" i="1"/>
  <c r="M211" i="1"/>
  <c r="E211" i="1"/>
  <c r="M210" i="1"/>
  <c r="E210" i="1"/>
  <c r="M209" i="1"/>
  <c r="E209" i="1"/>
  <c r="E208" i="1"/>
  <c r="E110" i="1"/>
  <c r="E109" i="1"/>
  <c r="E108" i="1"/>
  <c r="E107" i="1"/>
  <c r="M204" i="1"/>
  <c r="M205" i="1"/>
  <c r="M206" i="1"/>
  <c r="M207" i="1"/>
  <c r="M203" i="1"/>
  <c r="E207" i="1"/>
  <c r="E206" i="1"/>
  <c r="E205" i="1"/>
  <c r="E204" i="1"/>
  <c r="E203" i="1"/>
  <c r="E202" i="1"/>
  <c r="K20" i="1"/>
  <c r="K18" i="1"/>
  <c r="K16" i="1"/>
  <c r="K14" i="1"/>
  <c r="K12" i="1"/>
  <c r="B20" i="1"/>
  <c r="B18" i="1"/>
  <c r="B16" i="1"/>
  <c r="B14" i="1"/>
  <c r="B12" i="1"/>
  <c r="B10" i="1"/>
  <c r="C21" i="1"/>
  <c r="B21" i="1"/>
  <c r="E20" i="1"/>
  <c r="E21" i="1" s="1"/>
  <c r="C19" i="1"/>
  <c r="B19" i="1"/>
  <c r="M21" i="1" s="1"/>
  <c r="E18" i="1"/>
  <c r="E19" i="1" s="1"/>
  <c r="C17" i="1"/>
  <c r="B17" i="1"/>
  <c r="M19" i="1" s="1"/>
  <c r="E16" i="1"/>
  <c r="E17" i="1" s="1"/>
  <c r="C15" i="1"/>
  <c r="B15" i="1"/>
  <c r="M17" i="1" s="1"/>
  <c r="E14" i="1"/>
  <c r="E15" i="1" s="1"/>
  <c r="C13" i="1"/>
  <c r="B13" i="1"/>
  <c r="M15" i="1" s="1"/>
  <c r="E12" i="1"/>
  <c r="E13" i="1" s="1"/>
  <c r="C11" i="1"/>
  <c r="B11" i="1"/>
  <c r="M13" i="1" s="1"/>
  <c r="E10" i="1"/>
  <c r="E11" i="1" s="1"/>
  <c r="E219" i="1"/>
  <c r="E218" i="1"/>
  <c r="E217" i="1"/>
  <c r="C45" i="1"/>
  <c r="B45" i="1"/>
  <c r="C43" i="1"/>
  <c r="B43" i="1"/>
  <c r="M45" i="1" s="1"/>
  <c r="C41" i="1"/>
  <c r="B41" i="1"/>
  <c r="M43" i="1" s="1"/>
  <c r="C39" i="1"/>
  <c r="B39" i="1"/>
  <c r="M41" i="1" s="1"/>
  <c r="C37" i="1"/>
  <c r="B37" i="1"/>
  <c r="M39" i="1" s="1"/>
  <c r="C35" i="1"/>
  <c r="B35" i="1"/>
  <c r="E44" i="1" l="1"/>
  <c r="E45" i="1" s="1"/>
  <c r="E42" i="1"/>
  <c r="E43" i="1" s="1"/>
  <c r="E40" i="1"/>
  <c r="E41" i="1" s="1"/>
  <c r="E65" i="1"/>
  <c r="E69" i="1"/>
  <c r="E73" i="1"/>
  <c r="E74" i="1"/>
  <c r="E78" i="1"/>
  <c r="E80" i="1"/>
  <c r="E82" i="1"/>
  <c r="E84" i="1"/>
  <c r="E86" i="1"/>
  <c r="E90" i="1"/>
  <c r="E91" i="1"/>
  <c r="E105" i="1"/>
  <c r="E111" i="1"/>
  <c r="E112" i="1"/>
  <c r="E123" i="1"/>
  <c r="E124" i="1"/>
  <c r="E127" i="1"/>
  <c r="E131" i="1"/>
  <c r="E132" i="1"/>
  <c r="E143" i="1"/>
  <c r="E144" i="1"/>
  <c r="E151" i="1"/>
  <c r="E152" i="1"/>
  <c r="E153" i="1"/>
  <c r="E156" i="1"/>
  <c r="E157" i="1"/>
  <c r="E158" i="1"/>
  <c r="E160" i="1"/>
  <c r="E162" i="1"/>
  <c r="E172" i="1"/>
  <c r="E173" i="1"/>
  <c r="E174" i="1"/>
  <c r="E175" i="1"/>
  <c r="E176" i="1"/>
  <c r="E178" i="1"/>
  <c r="E180" i="1"/>
  <c r="E182" i="1"/>
  <c r="E191" i="1"/>
  <c r="E193" i="1"/>
  <c r="E195" i="1"/>
  <c r="E200" i="1"/>
  <c r="E214" i="1"/>
  <c r="E215" i="1"/>
  <c r="E216" i="1"/>
  <c r="E220" i="1"/>
  <c r="E221" i="1"/>
  <c r="E222" i="1"/>
  <c r="E225" i="1"/>
  <c r="E228" i="1"/>
  <c r="E229" i="1" s="1"/>
  <c r="E232" i="1"/>
  <c r="E233" i="1" s="1"/>
  <c r="E234" i="1"/>
  <c r="E235" i="1" s="1"/>
  <c r="E236" i="1"/>
  <c r="E237" i="1" s="1"/>
  <c r="E244" i="1"/>
  <c r="E245" i="1" s="1"/>
  <c r="E246" i="1"/>
  <c r="E247" i="1" s="1"/>
  <c r="E250" i="1"/>
  <c r="E251" i="1" s="1"/>
  <c r="E252" i="1"/>
  <c r="E253" i="1" s="1"/>
  <c r="E254" i="1"/>
  <c r="E255" i="1" s="1"/>
  <c r="E256" i="1"/>
  <c r="E257" i="1" s="1"/>
  <c r="E258" i="1"/>
  <c r="E259" i="1" s="1"/>
  <c r="E260" i="1"/>
  <c r="E261" i="1" s="1"/>
  <c r="E264" i="1"/>
  <c r="E265" i="1" s="1"/>
  <c r="E266" i="1"/>
  <c r="E267" i="1" s="1"/>
  <c r="E268" i="1"/>
  <c r="E269" i="1" s="1"/>
  <c r="E270" i="1"/>
  <c r="E271" i="1" s="1"/>
  <c r="E272" i="1"/>
  <c r="E273" i="1" s="1"/>
  <c r="E276" i="1"/>
  <c r="E277" i="1" s="1"/>
  <c r="E278" i="1"/>
  <c r="E279" i="1" s="1"/>
  <c r="E280" i="1"/>
  <c r="E281" i="1" s="1"/>
  <c r="E282" i="1"/>
  <c r="E283" i="1" s="1"/>
  <c r="E284" i="1"/>
  <c r="E285" i="1" s="1"/>
  <c r="E286" i="1"/>
  <c r="E287" i="1" s="1"/>
  <c r="E288" i="1"/>
  <c r="E289" i="1" s="1"/>
  <c r="E290" i="1"/>
  <c r="E291" i="1" s="1"/>
  <c r="E292" i="1"/>
  <c r="E293" i="1" s="1"/>
  <c r="E294" i="1"/>
  <c r="E295" i="1"/>
  <c r="E296" i="1"/>
  <c r="E297" i="1"/>
  <c r="E298" i="1"/>
  <c r="E299" i="1"/>
  <c r="E301" i="1"/>
  <c r="E303" i="1"/>
  <c r="E306" i="1"/>
  <c r="E308" i="1"/>
  <c r="E311" i="1"/>
  <c r="E312" i="1"/>
  <c r="E315" i="1"/>
  <c r="E316" i="1"/>
  <c r="E317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6" i="1"/>
  <c r="E34" i="1"/>
  <c r="E35" i="1" s="1"/>
  <c r="E36" i="1"/>
  <c r="E37" i="1" s="1"/>
  <c r="E38" i="1"/>
  <c r="E39" i="1" s="1"/>
  <c r="E48" i="1"/>
  <c r="E50" i="1"/>
  <c r="E51" i="1"/>
  <c r="E52" i="1"/>
  <c r="E54" i="1"/>
  <c r="E55" i="1"/>
  <c r="E56" i="1"/>
  <c r="E59" i="1"/>
  <c r="E60" i="1"/>
  <c r="E61" i="1"/>
  <c r="E64" i="1"/>
  <c r="E3" i="1"/>
</calcChain>
</file>

<file path=xl/sharedStrings.xml><?xml version="1.0" encoding="utf-8"?>
<sst xmlns="http://schemas.openxmlformats.org/spreadsheetml/2006/main" count="2827" uniqueCount="1014">
  <si>
    <t>Assets</t>
  </si>
  <si>
    <t>ERN</t>
  </si>
  <si>
    <t>Name</t>
  </si>
  <si>
    <t>Location</t>
  </si>
  <si>
    <t>Types</t>
  </si>
  <si>
    <t>Citect ID</t>
  </si>
  <si>
    <t>Model</t>
  </si>
  <si>
    <t>Valve Number</t>
  </si>
  <si>
    <t>Relationship 1</t>
  </si>
  <si>
    <t>Parent 1</t>
  </si>
  <si>
    <t>Relationship 2</t>
  </si>
  <si>
    <t>Parent 2</t>
  </si>
  <si>
    <t>Relationship 3</t>
  </si>
  <si>
    <t>Parent 3</t>
  </si>
  <si>
    <t>PU5-2</t>
  </si>
  <si>
    <t>Clarified Water Circulating Pump</t>
  </si>
  <si>
    <t>The Washery / Other</t>
  </si>
  <si>
    <t>SN3-13A</t>
  </si>
  <si>
    <t>Clean Coal Screen A</t>
  </si>
  <si>
    <t>SN3-13B</t>
  </si>
  <si>
    <t>Clean Coal Screen B</t>
  </si>
  <si>
    <t>Profile</t>
  </si>
  <si>
    <t>SN3-13C</t>
  </si>
  <si>
    <t>Clean Coal Screen C</t>
  </si>
  <si>
    <t>SN3-13D</t>
  </si>
  <si>
    <t>Clean Coal Screen D</t>
  </si>
  <si>
    <t>SN3-13E</t>
  </si>
  <si>
    <t>Clean Coal Screen E</t>
  </si>
  <si>
    <t>TK4-27</t>
  </si>
  <si>
    <t>Coal Thickener Overflow Sump</t>
  </si>
  <si>
    <t>Equipment</t>
  </si>
  <si>
    <t>Tailings (Slurry)</t>
  </si>
  <si>
    <t>TK4-30C</t>
  </si>
  <si>
    <t>TK4-14</t>
  </si>
  <si>
    <t>Coal Thickener Tank</t>
  </si>
  <si>
    <t>Tank</t>
  </si>
  <si>
    <t>Concentrate (Slurry)</t>
  </si>
  <si>
    <t>BX4-13A</t>
  </si>
  <si>
    <t>V0224</t>
  </si>
  <si>
    <t>Coal Thickener Tank Water Isolator</t>
  </si>
  <si>
    <t>Ball Valve</t>
  </si>
  <si>
    <t>VG1-02-80</t>
  </si>
  <si>
    <t>CY4-13A</t>
  </si>
  <si>
    <t>Concentrate Thickening Cyclone A</t>
  </si>
  <si>
    <t>Cyclone</t>
  </si>
  <si>
    <t>FV4-13A.1</t>
  </si>
  <si>
    <t>Concentrate Thickening Cyclone A Inlet Valve</t>
  </si>
  <si>
    <t>VK1-43-150</t>
  </si>
  <si>
    <t>V0339</t>
  </si>
  <si>
    <t>DT4-3, DT4-13</t>
  </si>
  <si>
    <t>DT4-13</t>
  </si>
  <si>
    <t>Concentrate Thickening Cyclone Distributor</t>
  </si>
  <si>
    <t>Distributor Box</t>
  </si>
  <si>
    <t>PU4-12</t>
  </si>
  <si>
    <t>DT3-18A</t>
  </si>
  <si>
    <t>Correct Medium Addition Splitter A</t>
  </si>
  <si>
    <t>Splitter Box</t>
  </si>
  <si>
    <t>Clarified Water</t>
  </si>
  <si>
    <t>FV3-20A.1</t>
  </si>
  <si>
    <t>DT3-19A</t>
  </si>
  <si>
    <t>Correct Medium Bleed Splitter A</t>
  </si>
  <si>
    <t>BX3-13C</t>
  </si>
  <si>
    <t>Correct Medium Box</t>
  </si>
  <si>
    <t>DT3-17A</t>
  </si>
  <si>
    <t>Correct Medium Distributor Box A</t>
  </si>
  <si>
    <t>Distributor Gate</t>
  </si>
  <si>
    <t>Coal (Slurry)</t>
  </si>
  <si>
    <t>TK3-20A</t>
  </si>
  <si>
    <t>Correct Medium Sump A</t>
  </si>
  <si>
    <t>Sump</t>
  </si>
  <si>
    <t>V0374, V0375, V0376, V0377</t>
  </si>
  <si>
    <t>Monitors</t>
  </si>
  <si>
    <t>LT3-20A.1</t>
  </si>
  <si>
    <t>LIC3-20A.1</t>
  </si>
  <si>
    <t>Correct Medium Sump A Level Controller</t>
  </si>
  <si>
    <t>Controller</t>
  </si>
  <si>
    <t>Data</t>
  </si>
  <si>
    <t>Correct Medium Sump A Level Transmitter</t>
  </si>
  <si>
    <t>Level Transmitter</t>
  </si>
  <si>
    <t>Cyclone Overflow Box</t>
  </si>
  <si>
    <t>Box</t>
  </si>
  <si>
    <t>BX4-13B</t>
  </si>
  <si>
    <t>Cyclone Underflow Box</t>
  </si>
  <si>
    <t>Reject (Slurry)</t>
  </si>
  <si>
    <t>PT3-10A.1</t>
  </si>
  <si>
    <t>Dense Medium Cyclone Pressure Tx A1</t>
  </si>
  <si>
    <t>Pressure Transmitter</t>
  </si>
  <si>
    <t>PU3-9A</t>
  </si>
  <si>
    <t>PT3-10A.2</t>
  </si>
  <si>
    <t>Dense Medium Cyclone Pressure Tx A2</t>
  </si>
  <si>
    <t>SN3-5A</t>
  </si>
  <si>
    <t>Desliming Screen A</t>
  </si>
  <si>
    <t>Desliming Screen B</t>
  </si>
  <si>
    <t>SN3-5C</t>
  </si>
  <si>
    <t>Desliming Screen C</t>
  </si>
  <si>
    <t>SN3-5D</t>
  </si>
  <si>
    <t>Desliming Screen D</t>
  </si>
  <si>
    <t>SN3-5E</t>
  </si>
  <si>
    <t>Desliming Screen E</t>
  </si>
  <si>
    <t>SN3-5F</t>
  </si>
  <si>
    <t>Desliming Screen F</t>
  </si>
  <si>
    <t>TK3-22A</t>
  </si>
  <si>
    <t>Dilute Medium Sump A</t>
  </si>
  <si>
    <t>SN3-16A</t>
  </si>
  <si>
    <t>DIC3.20A.1</t>
  </si>
  <si>
    <t>DMC A Density Controller</t>
  </si>
  <si>
    <t>DT3-20A.1</t>
  </si>
  <si>
    <t>DMC A Density Transmitter</t>
  </si>
  <si>
    <t>VF1-41-50</t>
  </si>
  <si>
    <t>V0371</t>
  </si>
  <si>
    <t>ZIC3-20A.1</t>
  </si>
  <si>
    <t>DMC Clarified Water Make-Up Flow Valve Controller</t>
  </si>
  <si>
    <t>Control</t>
  </si>
  <si>
    <t>V1885</t>
  </si>
  <si>
    <t>DMC Feed Sump A Level Isolation Valve</t>
  </si>
  <si>
    <t>TK3-8A</t>
  </si>
  <si>
    <t>Knife Valve</t>
  </si>
  <si>
    <t>VK2-02-80</t>
  </si>
  <si>
    <t>V0378</t>
  </si>
  <si>
    <t>DMC Feed Sump A Sample Point</t>
  </si>
  <si>
    <t>VB1-01-25</t>
  </si>
  <si>
    <t>FV3-16A.1</t>
  </si>
  <si>
    <t>GT3-16A</t>
  </si>
  <si>
    <t>ZSH3-16A.1</t>
  </si>
  <si>
    <t>DMC Reject Proxmity</t>
  </si>
  <si>
    <t>Valve Switch</t>
  </si>
  <si>
    <t>FCV4-4C.1</t>
  </si>
  <si>
    <t>VF1-41-150</t>
  </si>
  <si>
    <t>V2262</t>
  </si>
  <si>
    <t>FIC4-4C.1</t>
  </si>
  <si>
    <t>FB-C Cell 1-3 Air Flow Controller</t>
  </si>
  <si>
    <t>FT4-4C.1</t>
  </si>
  <si>
    <t>FB-C Cell 1-3 Air Flow Transmitter</t>
  </si>
  <si>
    <t>V2261</t>
  </si>
  <si>
    <t>FB-C Cell 1-3 Air Isolator</t>
  </si>
  <si>
    <t>Butterfly Valve</t>
  </si>
  <si>
    <t>VF1-01-200</t>
  </si>
  <si>
    <t>FN4-5</t>
  </si>
  <si>
    <t>V2263</t>
  </si>
  <si>
    <t>FB-C Cell 1-3 Tailing Outlet</t>
  </si>
  <si>
    <t>AG4-4C1, AG4-4C2, AG4-4C3</t>
  </si>
  <si>
    <t>LIC4-4C.1</t>
  </si>
  <si>
    <t>LT4-4C.1</t>
  </si>
  <si>
    <t>FCV4-4C.2</t>
  </si>
  <si>
    <t>V2259</t>
  </si>
  <si>
    <t>FIC4-4C.2</t>
  </si>
  <si>
    <t>FB-C Cell 4-6 Air Flow Controller</t>
  </si>
  <si>
    <t>FT4-4C.2</t>
  </si>
  <si>
    <t>FB-C Cell 4-6 Air Flow Transmitter</t>
  </si>
  <si>
    <t>V2415</t>
  </si>
  <si>
    <t>FB-C Cell 4-6 Air Isolator</t>
  </si>
  <si>
    <t>CT4-4C.1</t>
  </si>
  <si>
    <t>FB-C Clarity Transmitter</t>
  </si>
  <si>
    <t>SP-1357</t>
  </si>
  <si>
    <t>FB-C Conc. Recirc Line Sample Point</t>
  </si>
  <si>
    <t>TK4-11</t>
  </si>
  <si>
    <t>Sample Point</t>
  </si>
  <si>
    <t>SP-CP-01</t>
  </si>
  <si>
    <t>V0635</t>
  </si>
  <si>
    <t>FB-C Conc. Recirc Line Sample Valve</t>
  </si>
  <si>
    <t>VB3-01-50</t>
  </si>
  <si>
    <t>LIC4-11.1</t>
  </si>
  <si>
    <t>LT4-11.1</t>
  </si>
  <si>
    <t>FB-C Conc. Sump Level Transmitter</t>
  </si>
  <si>
    <t>FB-C Conc. Sump Outlet Pump</t>
  </si>
  <si>
    <t>Pump</t>
  </si>
  <si>
    <t>SP-168</t>
  </si>
  <si>
    <t>FB-C Conc. Sump Sample Point</t>
  </si>
  <si>
    <t>V0634</t>
  </si>
  <si>
    <t>FB-C Conc. Sump Sample Valve</t>
  </si>
  <si>
    <t>VB1-02-50</t>
  </si>
  <si>
    <t>SP-1388</t>
  </si>
  <si>
    <t>FB-C Concentrate Sample Point #1</t>
  </si>
  <si>
    <t>SP-SC-03</t>
  </si>
  <si>
    <t>V2349</t>
  </si>
  <si>
    <t>FB-C Concentrate Sample Valve #1</t>
  </si>
  <si>
    <t>AG4-11</t>
  </si>
  <si>
    <t>FB-C Concentrate Sump Agitator</t>
  </si>
  <si>
    <t>Agitator</t>
  </si>
  <si>
    <t>FV4-4C.2</t>
  </si>
  <si>
    <t>FB-C Discharge Flow Valve #1</t>
  </si>
  <si>
    <t>VK3-43-350</t>
  </si>
  <si>
    <t>V1623</t>
  </si>
  <si>
    <t>YC4-4C.2</t>
  </si>
  <si>
    <t>FB-C Discharge Flow Valve #1 Solenoid</t>
  </si>
  <si>
    <t>3-Way Solenoid Valve</t>
  </si>
  <si>
    <t>FV4-4C.3</t>
  </si>
  <si>
    <t>FB-C Discharge Flow Valve #2</t>
  </si>
  <si>
    <t>V1624</t>
  </si>
  <si>
    <t>YC4-4C.3</t>
  </si>
  <si>
    <t>FB-C Discharge Flow Valve #2 Solenoid</t>
  </si>
  <si>
    <t>FB-C Flotation Tailings Sump</t>
  </si>
  <si>
    <t>LT4-30C.1</t>
  </si>
  <si>
    <t>LCV4-4C.1</t>
  </si>
  <si>
    <t>FB-C Level Control Valve #1</t>
  </si>
  <si>
    <t>VKM1-41-450</t>
  </si>
  <si>
    <t>V0638</t>
  </si>
  <si>
    <t>LCV4-4C.2</t>
  </si>
  <si>
    <t>FB-C Level Control Valve #2</t>
  </si>
  <si>
    <t>V0639</t>
  </si>
  <si>
    <t>LCV4-4C.3</t>
  </si>
  <si>
    <t>FB-C Level Control Valve #3</t>
  </si>
  <si>
    <t>V2267</t>
  </si>
  <si>
    <t>LCV4-4C.4</t>
  </si>
  <si>
    <t>FB-C Level Control Valve #4</t>
  </si>
  <si>
    <t>V2268</t>
  </si>
  <si>
    <t>V0640</t>
  </si>
  <si>
    <t>FB-C Spray #1 Isolation Valve</t>
  </si>
  <si>
    <t>VF1-01-125</t>
  </si>
  <si>
    <t>FV4-4C.1</t>
  </si>
  <si>
    <t>V06401</t>
  </si>
  <si>
    <t>FB-C Spray #2 Isolation Valve</t>
  </si>
  <si>
    <t>V0641</t>
  </si>
  <si>
    <t>V0642</t>
  </si>
  <si>
    <t>FB-C Spray #3 Isolation Valve</t>
  </si>
  <si>
    <t>V0649</t>
  </si>
  <si>
    <t>FB-C Spray #4 Isolation Valve</t>
  </si>
  <si>
    <t>V0645</t>
  </si>
  <si>
    <t>FB-C Spray #5 Isolation Valve</t>
  </si>
  <si>
    <t>FB-C Spray #6 Isolation Valve</t>
  </si>
  <si>
    <t>FB-C Spray #7 Isolation Valve</t>
  </si>
  <si>
    <t>FB-C Spray #8 Isolation Valve</t>
  </si>
  <si>
    <t>V2260</t>
  </si>
  <si>
    <t>FB-C Spray Control Isolator</t>
  </si>
  <si>
    <t>VK1-02-80</t>
  </si>
  <si>
    <t>FB-C Spray Flow Control Valve</t>
  </si>
  <si>
    <t>VK1-43-80</t>
  </si>
  <si>
    <t>V0653</t>
  </si>
  <si>
    <t>FB-C Tailing Sump Level Control Valve</t>
  </si>
  <si>
    <t>VKF1-41-100</t>
  </si>
  <si>
    <t>V0629</t>
  </si>
  <si>
    <t>V0637</t>
  </si>
  <si>
    <t>LIC4-30C.1</t>
  </si>
  <si>
    <t>FB-C Tailings Sump Level Controller</t>
  </si>
  <si>
    <t>FB-C Tailings Sump Level Transmitter</t>
  </si>
  <si>
    <t>FB-C Tailings Sump Water Isolator</t>
  </si>
  <si>
    <t>VK1-02-100</t>
  </si>
  <si>
    <t>PI4-4C.1</t>
  </si>
  <si>
    <t>AG4-4C1</t>
  </si>
  <si>
    <t>Air Pressure Gauge</t>
  </si>
  <si>
    <t>PI4-4C.2</t>
  </si>
  <si>
    <t>AG4-4C2</t>
  </si>
  <si>
    <t>PI4-4C.3</t>
  </si>
  <si>
    <t>AG4-4C3</t>
  </si>
  <si>
    <t>LCV3-20A.1</t>
  </si>
  <si>
    <t>Feed DMC Sump A Level Control Valve</t>
  </si>
  <si>
    <t>LIC3-8A.1</t>
  </si>
  <si>
    <t>LCV3-8A.1</t>
  </si>
  <si>
    <t>Feed Sump A Level Control Valve</t>
  </si>
  <si>
    <t>TK4-1</t>
  </si>
  <si>
    <t>Filter Feed Sump</t>
  </si>
  <si>
    <t>TK3-1A</t>
  </si>
  <si>
    <t>Fine Coal Feed Sump</t>
  </si>
  <si>
    <t>FV4-5.2</t>
  </si>
  <si>
    <t>Flotation Blower Bypass Flow Valve</t>
  </si>
  <si>
    <t>VF1-43-100</t>
  </si>
  <si>
    <t>V2510</t>
  </si>
  <si>
    <t>Flotation Cell Agitator C1</t>
  </si>
  <si>
    <t>Flotation Cell Agitator C2</t>
  </si>
  <si>
    <t>Flotation Cell Agitator C3</t>
  </si>
  <si>
    <t>Flotation Cell Blower</t>
  </si>
  <si>
    <t>DT4-3</t>
  </si>
  <si>
    <t>Flotation Feed Distributor</t>
  </si>
  <si>
    <t>PU4-2A, PU4-2B</t>
  </si>
  <si>
    <t>PU4-2A</t>
  </si>
  <si>
    <t>Flotation Feed Pump A</t>
  </si>
  <si>
    <t>TK4-1A</t>
  </si>
  <si>
    <t>PU4-2B</t>
  </si>
  <si>
    <t>Flotation Feed Pump B</t>
  </si>
  <si>
    <t>TK4-1B</t>
  </si>
  <si>
    <t>Flotation Feed Sump A</t>
  </si>
  <si>
    <t>Flotation Feed Sump B</t>
  </si>
  <si>
    <t>PU7-10</t>
  </si>
  <si>
    <t>Flotation Reagent Pump A</t>
  </si>
  <si>
    <t>PU7-11A-C</t>
  </si>
  <si>
    <t>Flotation Reagent Pump B</t>
  </si>
  <si>
    <t>PU4-31C</t>
  </si>
  <si>
    <t xml:space="preserve">Flotation Tailings Pump C </t>
  </si>
  <si>
    <t>V0373</t>
  </si>
  <si>
    <t>Medium Sump A Air Isolator</t>
  </si>
  <si>
    <t>V0374</t>
  </si>
  <si>
    <t>Medium Sump Bubbler Valve #1</t>
  </si>
  <si>
    <t>V0375</t>
  </si>
  <si>
    <t>Medium Sump Bubbler Valve #2</t>
  </si>
  <si>
    <t>V03745</t>
  </si>
  <si>
    <t>V0376</t>
  </si>
  <si>
    <t>Medium Sump Bubbler Valve #3</t>
  </si>
  <si>
    <t>V0377</t>
  </si>
  <si>
    <t>Medium Sump Bubbler Valve #4</t>
  </si>
  <si>
    <t>DT3-28A</t>
  </si>
  <si>
    <t>Overdense Medium Splitter Box</t>
  </si>
  <si>
    <t>DCV3-20A.1</t>
  </si>
  <si>
    <t>Overdense Splitter Box A Density Control Valve</t>
  </si>
  <si>
    <t>Tailings - Oversized (Slurry)</t>
  </si>
  <si>
    <t>CY4-32A</t>
  </si>
  <si>
    <t>CH4-32C</t>
  </si>
  <si>
    <t>Oversize Chute C</t>
  </si>
  <si>
    <t>FV4-32.1</t>
  </si>
  <si>
    <t>Oversize Tailings Screen Feed Control Valve A</t>
  </si>
  <si>
    <t>VK3-43-200</t>
  </si>
  <si>
    <t>V2718</t>
  </si>
  <si>
    <t>FV4-32.5</t>
  </si>
  <si>
    <t>Oversize Tailings Screen Feed Control Valve C</t>
  </si>
  <si>
    <t>FV4-32.3</t>
  </si>
  <si>
    <t>Oversize Tailings Spiral Control Valve A</t>
  </si>
  <si>
    <t>V27189</t>
  </si>
  <si>
    <t>FV4-32.4</t>
  </si>
  <si>
    <t>Oversize Tailings Spiral Control Valve C</t>
  </si>
  <si>
    <t>Primary Cyclone Underflow Screen A</t>
  </si>
  <si>
    <t>SN3-16B</t>
  </si>
  <si>
    <t>Primary Cyclone Underflow Screen B</t>
  </si>
  <si>
    <t>Primary Dense Medium Cyclone A1</t>
  </si>
  <si>
    <t>Primary Dense Medium Cyclone A2</t>
  </si>
  <si>
    <t>Primary DMC Feed Pump A</t>
  </si>
  <si>
    <t>PU3-9B</t>
  </si>
  <si>
    <t>Primary DMC Feed Pump B</t>
  </si>
  <si>
    <t>LT3-8A.1</t>
  </si>
  <si>
    <t>Primary DMC Feed Sump A Level Controller</t>
  </si>
  <si>
    <t>Primary DMC Feed Sump A Level Transmitter</t>
  </si>
  <si>
    <t>PU3-2B</t>
  </si>
  <si>
    <t>The Washery / Small Coal</t>
  </si>
  <si>
    <t>SP-1236</t>
  </si>
  <si>
    <t>Tailings Classifier Sample Point</t>
  </si>
  <si>
    <t>BX4-32A</t>
  </si>
  <si>
    <t>V1806</t>
  </si>
  <si>
    <t>Tailings Classifier Sample Valve</t>
  </si>
  <si>
    <t>Tailings Classifying Cyclone Overflow Box</t>
  </si>
  <si>
    <t>FV4-32A.1</t>
  </si>
  <si>
    <t>FV4-32E.1</t>
  </si>
  <si>
    <t>PT4-32.1</t>
  </si>
  <si>
    <t>Tailings Cyclones Inlet Pressure Tx</t>
  </si>
  <si>
    <t>PIC4-32.1</t>
  </si>
  <si>
    <t>Tailings Cylones Inlet Pressure Controller</t>
  </si>
  <si>
    <t>V2820</t>
  </si>
  <si>
    <t>Tailings Oversize Chute Water Isolator A</t>
  </si>
  <si>
    <t>CH4-34</t>
  </si>
  <si>
    <t>VF1-41-80</t>
  </si>
  <si>
    <t>V2819</t>
  </si>
  <si>
    <t>Tailings Oversize Chute Water Isolator B</t>
  </si>
  <si>
    <t>PU4-35</t>
  </si>
  <si>
    <t>Tailings Oversize Pump</t>
  </si>
  <si>
    <t>SN4-34</t>
  </si>
  <si>
    <t>Tailings Oversize Screen</t>
  </si>
  <si>
    <t>FB4-34</t>
  </si>
  <si>
    <t>Tailings Oversize Screen Chute</t>
  </si>
  <si>
    <t>V2820, V2819</t>
  </si>
  <si>
    <t>Tailings Oversize Screen Drain Valve</t>
  </si>
  <si>
    <t>VF1-01-100</t>
  </si>
  <si>
    <t>SP-1447</t>
  </si>
  <si>
    <t>Tailings Oversize Screen FB Spray</t>
  </si>
  <si>
    <t>Spray</t>
  </si>
  <si>
    <t>V0306</t>
  </si>
  <si>
    <t>Tailings Oversize Screen FB Spray Isolator</t>
  </si>
  <si>
    <t>VB1-01-50</t>
  </si>
  <si>
    <t>Tailings Oversize Screen Feed Box</t>
  </si>
  <si>
    <t>FV4-32.5, FV4-32.1</t>
  </si>
  <si>
    <t>V0304</t>
  </si>
  <si>
    <t>Tailings Oversize Screen Sample Valve</t>
  </si>
  <si>
    <t>TK4-35</t>
  </si>
  <si>
    <t>Tailings Oversize Sump</t>
  </si>
  <si>
    <t>V1521</t>
  </si>
  <si>
    <t>Tailings Oversize Sump Sample Valve</t>
  </si>
  <si>
    <t>SE4-36</t>
  </si>
  <si>
    <t>Tailings Spiral Classifier</t>
  </si>
  <si>
    <t>FV4-32.4, FV4-32.3, SN4-34</t>
  </si>
  <si>
    <t>V0309</t>
  </si>
  <si>
    <t>Tailings Spiral Classifier Drain Valve</t>
  </si>
  <si>
    <t>TK4-38</t>
  </si>
  <si>
    <t>Tailings Thickener</t>
  </si>
  <si>
    <t>ZSH4-32A.1</t>
  </si>
  <si>
    <t>TCA Inlet Control Limit A</t>
  </si>
  <si>
    <t>Switch</t>
  </si>
  <si>
    <t>ZSL4-32A.1</t>
  </si>
  <si>
    <t>TCA Inlet Control Limit B</t>
  </si>
  <si>
    <t>TCA Inlet Control Valve</t>
  </si>
  <si>
    <t>VK3-43-150</t>
  </si>
  <si>
    <t>V0300</t>
  </si>
  <si>
    <t>ZSH4-32E.1</t>
  </si>
  <si>
    <t>TCE Inlet Control Limit A</t>
  </si>
  <si>
    <t>ZSL4-32E.1</t>
  </si>
  <si>
    <t>TCE Inlet Control Limit B</t>
  </si>
  <si>
    <t>V1805</t>
  </si>
  <si>
    <t>Thickener Feed Box Isolator</t>
  </si>
  <si>
    <t>Coal Thickener Agitator</t>
  </si>
  <si>
    <t>AG4-11 Drive A</t>
  </si>
  <si>
    <t>AG4-11 Drive B</t>
  </si>
  <si>
    <t>AG4-1</t>
  </si>
  <si>
    <t>Drawing Reference</t>
  </si>
  <si>
    <t>Drawing IDs</t>
  </si>
  <si>
    <t>C2</t>
  </si>
  <si>
    <t>AG4-11 Drive</t>
  </si>
  <si>
    <t>AG4_11</t>
  </si>
  <si>
    <t>AG4_2_2</t>
  </si>
  <si>
    <t>AG4_1_2</t>
  </si>
  <si>
    <t>AG4-16</t>
  </si>
  <si>
    <t>AG4-16 Drive</t>
  </si>
  <si>
    <t>Filter Feed Sump Agitator</t>
  </si>
  <si>
    <t>AG4_16</t>
  </si>
  <si>
    <t>The Washery / Fine Coal / Flotation / Bank C</t>
  </si>
  <si>
    <t>AG4-4C4</t>
  </si>
  <si>
    <t>AG4-4C5</t>
  </si>
  <si>
    <t>AG4-4C6</t>
  </si>
  <si>
    <t>Flotation Cell Agitator C4</t>
  </si>
  <si>
    <t>Flotation Cell Agitator C5</t>
  </si>
  <si>
    <t>Flotation Cell Agitator C6</t>
  </si>
  <si>
    <t>B5</t>
  </si>
  <si>
    <t>G7</t>
  </si>
  <si>
    <t>C4</t>
  </si>
  <si>
    <t>C3</t>
  </si>
  <si>
    <t>B4</t>
  </si>
  <si>
    <t>A3</t>
  </si>
  <si>
    <t>C5</t>
  </si>
  <si>
    <t>C7</t>
  </si>
  <si>
    <t>B7</t>
  </si>
  <si>
    <t>C8</t>
  </si>
  <si>
    <t>Blower Air</t>
  </si>
  <si>
    <t>PI4-4C.4</t>
  </si>
  <si>
    <t>PI4-4C.5</t>
  </si>
  <si>
    <t>PI4-4C.6</t>
  </si>
  <si>
    <t>AC Power</t>
  </si>
  <si>
    <t>AG4-4A1</t>
  </si>
  <si>
    <t>AG4-4A2</t>
  </si>
  <si>
    <t>AG4-4A3</t>
  </si>
  <si>
    <t>AG4-4A4</t>
  </si>
  <si>
    <t>AG4-4A5</t>
  </si>
  <si>
    <t>AG4-4A6</t>
  </si>
  <si>
    <t>The Washery / Fine Coal / Flotation / Bank A</t>
  </si>
  <si>
    <t>PI4-4A.1</t>
  </si>
  <si>
    <t>PI4-4A.2</t>
  </si>
  <si>
    <t>PI4-4A.3</t>
  </si>
  <si>
    <t>PI4-4A.4</t>
  </si>
  <si>
    <t>PI4-4A.5</t>
  </si>
  <si>
    <t>PI4-4A.6</t>
  </si>
  <si>
    <t>FCV4-4A.1</t>
  </si>
  <si>
    <t>FCV4-4A.2</t>
  </si>
  <si>
    <t>FCV4-4B.1</t>
  </si>
  <si>
    <t>FCV4-4B.2</t>
  </si>
  <si>
    <t>B3</t>
  </si>
  <si>
    <t>FB-C Cell 1-3 Air Agitation Flow Control Valve</t>
  </si>
  <si>
    <t>FB-C Cell 4-6 Air Agitation Flow Control Valve</t>
  </si>
  <si>
    <t>FB-B Cell 1-3 Air Agitation Flow Control Valve</t>
  </si>
  <si>
    <t>FB-B Cell 4-6 Air Agitation Flow Control Valve</t>
  </si>
  <si>
    <t>FB-A Cell 1-3 Air Agitation Flow Control Valve</t>
  </si>
  <si>
    <t>FB-A Cell 4-6 Air Agitation Flow Control Valve</t>
  </si>
  <si>
    <t>FIC4-4A.1</t>
  </si>
  <si>
    <t>FIC4-4A.2</t>
  </si>
  <si>
    <t>FIC4-4B.1</t>
  </si>
  <si>
    <t>FIC4-4B.2</t>
  </si>
  <si>
    <t>PI4-4B.1</t>
  </si>
  <si>
    <t>PI4-4B.2</t>
  </si>
  <si>
    <t>PI4-4B.3</t>
  </si>
  <si>
    <t>PI4-4B.4</t>
  </si>
  <si>
    <t>PI4-4B.5</t>
  </si>
  <si>
    <t>PI4-4B.6</t>
  </si>
  <si>
    <t>AG4-4B1</t>
  </si>
  <si>
    <t>AG4-4B2</t>
  </si>
  <si>
    <t>AG4-4B3</t>
  </si>
  <si>
    <t>AG4-4B4</t>
  </si>
  <si>
    <t>AG4-4B5</t>
  </si>
  <si>
    <t>AG4-4B6</t>
  </si>
  <si>
    <t>C6</t>
  </si>
  <si>
    <t>The Washery / Fine Coal / Flotation / Bank B</t>
  </si>
  <si>
    <t>CY4-32E</t>
  </si>
  <si>
    <t>The Washery / Tailings / Thickening</t>
  </si>
  <si>
    <t>E3</t>
  </si>
  <si>
    <t>E7</t>
  </si>
  <si>
    <t>CY4-32B</t>
  </si>
  <si>
    <t>CY4-32C</t>
  </si>
  <si>
    <t>CY4-32D</t>
  </si>
  <si>
    <t>E4</t>
  </si>
  <si>
    <t>E5</t>
  </si>
  <si>
    <t>E6</t>
  </si>
  <si>
    <t>CY4-32F</t>
  </si>
  <si>
    <t>CY4-32G</t>
  </si>
  <si>
    <t>CY4-32H</t>
  </si>
  <si>
    <t>E8</t>
  </si>
  <si>
    <t>E9</t>
  </si>
  <si>
    <t>E10</t>
  </si>
  <si>
    <t>DT3-17B</t>
  </si>
  <si>
    <t>Correct Medium Distributor Box B</t>
  </si>
  <si>
    <t>DT3-18B</t>
  </si>
  <si>
    <t>Correct Medium Addition Splitter B</t>
  </si>
  <si>
    <t>DT3-19B</t>
  </si>
  <si>
    <t>Correct Medium Bleed Splitter B</t>
  </si>
  <si>
    <t>The Washery / Small Coal / Primary DMC / DMC Module A</t>
  </si>
  <si>
    <t>The Washery / Small Coal / Primary DMC / DMC Module B</t>
  </si>
  <si>
    <t>D4</t>
  </si>
  <si>
    <t>D5</t>
  </si>
  <si>
    <t>TK3-20B</t>
  </si>
  <si>
    <t>FV3-20B.1</t>
  </si>
  <si>
    <t>Clean Coal Screen F</t>
  </si>
  <si>
    <t>The Washery / Small Coal / Primary DMC / DMC Drain and Rinse</t>
  </si>
  <si>
    <t>SN3-13F</t>
  </si>
  <si>
    <t>F4</t>
  </si>
  <si>
    <t>F5</t>
  </si>
  <si>
    <t>F6</t>
  </si>
  <si>
    <t>F7</t>
  </si>
  <si>
    <t>F8</t>
  </si>
  <si>
    <t>F9</t>
  </si>
  <si>
    <t>The Washery / Fine Coal / Flotation</t>
  </si>
  <si>
    <t>Blower</t>
  </si>
  <si>
    <t>Air Flow Sensor</t>
  </si>
  <si>
    <t>Air Flow Controller</t>
  </si>
  <si>
    <t>FIC4_4C_1</t>
  </si>
  <si>
    <t>FIC4_4C_2</t>
  </si>
  <si>
    <t>FT4-4B.1</t>
  </si>
  <si>
    <t>FT4-4A.1</t>
  </si>
  <si>
    <t>FT4-4A.2</t>
  </si>
  <si>
    <t>FT4-4B.2</t>
  </si>
  <si>
    <t>FB-A Cell 1-3 Air Flow Transmitter</t>
  </si>
  <si>
    <t>FB-A Cell 4-6 Air Flow Transmitter</t>
  </si>
  <si>
    <t>FB-A Cell 1-3 Air Flow Controller</t>
  </si>
  <si>
    <t>FB-A Cell 4-6 Air Flow Controller</t>
  </si>
  <si>
    <t>FB-B Cell 1-3 Air Flow Transmitter</t>
  </si>
  <si>
    <t>FB-B Cell 4-6 Air Flow Transmitter</t>
  </si>
  <si>
    <t>FB-B Cell 1-3 Air Flow Controller</t>
  </si>
  <si>
    <t>FB-B Cell 4-6 Air Flow Controller</t>
  </si>
  <si>
    <t>FIC4_4A_1</t>
  </si>
  <si>
    <t>FIC4_4A_2</t>
  </si>
  <si>
    <t>FIC4_4B_1</t>
  </si>
  <si>
    <t>FIC4_4B_2</t>
  </si>
  <si>
    <t>B2</t>
  </si>
  <si>
    <t>B9</t>
  </si>
  <si>
    <t>B10</t>
  </si>
  <si>
    <t>Correct Medium Sump B</t>
  </si>
  <si>
    <t>G3</t>
  </si>
  <si>
    <t>LT3-20B.1</t>
  </si>
  <si>
    <t>Correct Medium Sump B Level Transmitter</t>
  </si>
  <si>
    <t>LIC3_20A_1</t>
  </si>
  <si>
    <t>LIC3_20A_2</t>
  </si>
  <si>
    <t>LIC3-20B.1</t>
  </si>
  <si>
    <t>Correct Medium Sump B Level Controller</t>
  </si>
  <si>
    <t>AT4-14.1</t>
  </si>
  <si>
    <t>Transmitter</t>
  </si>
  <si>
    <t>The Washery / Fine Coal / Thickening</t>
  </si>
  <si>
    <t>AT4-38.1</t>
  </si>
  <si>
    <t>B8</t>
  </si>
  <si>
    <t>BX3-14</t>
  </si>
  <si>
    <t>Clean Coal Sieve Bend</t>
  </si>
  <si>
    <t>C11</t>
  </si>
  <si>
    <t>BX4-32B</t>
  </si>
  <si>
    <t>Tailings Classifying Cyclone Feed Box</t>
  </si>
  <si>
    <t>D8</t>
  </si>
  <si>
    <t>Tailings Cyclone Underflow Discharge Chute</t>
  </si>
  <si>
    <t>CH4-32A</t>
  </si>
  <si>
    <t>Chute Type 3</t>
  </si>
  <si>
    <t>CT4-4A.1</t>
  </si>
  <si>
    <t>CT4-4B.1</t>
  </si>
  <si>
    <t>FB-A Clarity Transmitter</t>
  </si>
  <si>
    <t>FB-B Clarity Transmitter</t>
  </si>
  <si>
    <t>Clarity Transmitter</t>
  </si>
  <si>
    <t>E12</t>
  </si>
  <si>
    <t>D9</t>
  </si>
  <si>
    <t>CY3-10A.1</t>
  </si>
  <si>
    <t>CY3-10A.2</t>
  </si>
  <si>
    <t>CY3-10B.1</t>
  </si>
  <si>
    <t>CY3-10B.2</t>
  </si>
  <si>
    <t>Primary Dense Medium Cyclone B1</t>
  </si>
  <si>
    <t>Primary Dense Medium Cyclone B2</t>
  </si>
  <si>
    <t>DIC3.20B.1</t>
  </si>
  <si>
    <t>DMC B Density Controller</t>
  </si>
  <si>
    <t>DT3-20B.1</t>
  </si>
  <si>
    <t>DMC B Density Transmitter</t>
  </si>
  <si>
    <t>The Washery / Small Coal / Desliming</t>
  </si>
  <si>
    <t>The Washery / Fine Coal / Flotation / Bank C / FB-C Water System</t>
  </si>
  <si>
    <t>The Washery / Fine Coal / Flotation / Bank C / FB-C Cell Outlets</t>
  </si>
  <si>
    <t>The Washery / Fine Coal / Flotation / Bank C /  FB-C Water System</t>
  </si>
  <si>
    <t>The Washery / Fine Coal / Flotation / Bank C / FB-C Level Control System</t>
  </si>
  <si>
    <t>The Washery / Fine Coal / Flotation / Bank C / FB-C Air System</t>
  </si>
  <si>
    <t>FV4-32B.1</t>
  </si>
  <si>
    <t>FV4-32C.1</t>
  </si>
  <si>
    <t>FV4-32D.1</t>
  </si>
  <si>
    <t>FV4-32F.1</t>
  </si>
  <si>
    <t>FV4-32G.1</t>
  </si>
  <si>
    <t>FV4-32H.1</t>
  </si>
  <si>
    <t>TCB Inlet Control Valve</t>
  </si>
  <si>
    <t>V0301</t>
  </si>
  <si>
    <t>V0302</t>
  </si>
  <si>
    <t>V0303</t>
  </si>
  <si>
    <t>V0305</t>
  </si>
  <si>
    <t>V0307</t>
  </si>
  <si>
    <t>D2</t>
  </si>
  <si>
    <t>D3</t>
  </si>
  <si>
    <t>D6</t>
  </si>
  <si>
    <t>D7</t>
  </si>
  <si>
    <t>CY4-32A,CY4-32B,CY4-32C,CY4-32D,CY4-32E,CY4-32F,CY4-32G,CY4-32G</t>
  </si>
  <si>
    <t>Control Vane</t>
  </si>
  <si>
    <t>DMC A Clarified Water Make-Up Flow Valve</t>
  </si>
  <si>
    <t>DMC A Reject Control Vane</t>
  </si>
  <si>
    <t>DMC B Clarified Water Make-Up Flow Valve</t>
  </si>
  <si>
    <t>FV4-13B.1</t>
  </si>
  <si>
    <t>FV4-13C.1</t>
  </si>
  <si>
    <t>FV4-13D.1</t>
  </si>
  <si>
    <t>Concentrate Thickening Cyclone B Inlet Valve</t>
  </si>
  <si>
    <t>Concentrate Thickening Cyclone C Inlet Valve</t>
  </si>
  <si>
    <t>Concentrate Thickening Cyclone D Inlet Valve</t>
  </si>
  <si>
    <t>CY4-13B</t>
  </si>
  <si>
    <t>CY4-13C</t>
  </si>
  <si>
    <t>CY4-13D</t>
  </si>
  <si>
    <t>FL4-60A</t>
  </si>
  <si>
    <t>D11</t>
  </si>
  <si>
    <t>Horizontal Belt Filter A</t>
  </si>
  <si>
    <t>The Washery / Fine Coal / Filtration</t>
  </si>
  <si>
    <t>FL4-60A Drive</t>
  </si>
  <si>
    <t>FN4-5 Drive</t>
  </si>
  <si>
    <t>FN4_5</t>
  </si>
  <si>
    <t>FN4-64A</t>
  </si>
  <si>
    <t>Belt Support Fan</t>
  </si>
  <si>
    <t>DT3-11A</t>
  </si>
  <si>
    <t>Feedbox</t>
  </si>
  <si>
    <t>DT3_11A</t>
  </si>
  <si>
    <t>DT3-11B</t>
  </si>
  <si>
    <t>DT3_11B</t>
  </si>
  <si>
    <t>DT3-3A</t>
  </si>
  <si>
    <t>The Washery / Small Coal / Desliming / Module A</t>
  </si>
  <si>
    <t>DT3_3A</t>
  </si>
  <si>
    <t>DT3-3B</t>
  </si>
  <si>
    <t>The Washery / Small Coal / Desliming / Module B</t>
  </si>
  <si>
    <t>DT3_3B</t>
  </si>
  <si>
    <t>DT3-67</t>
  </si>
  <si>
    <t>Sizing Screen Underflow Distributor</t>
  </si>
  <si>
    <t>The Washery / Small Coal / Feed</t>
  </si>
  <si>
    <t>DT3_67</t>
  </si>
  <si>
    <t>A7</t>
  </si>
  <si>
    <t>FB3-12A</t>
  </si>
  <si>
    <t>Clean Coal Screen Feed Box A</t>
  </si>
  <si>
    <t>FB3_12A</t>
  </si>
  <si>
    <t>FB3-12B</t>
  </si>
  <si>
    <t>Clean Coal Screen Feed Box B</t>
  </si>
  <si>
    <t>FB3_12B</t>
  </si>
  <si>
    <t>FB3-12C</t>
  </si>
  <si>
    <t>Clean Coal Screen Feed Box C</t>
  </si>
  <si>
    <t>FB3_12C</t>
  </si>
  <si>
    <t>FB3-12D</t>
  </si>
  <si>
    <t>Clean Coal Screen Feed Box D</t>
  </si>
  <si>
    <t>FB3_12D</t>
  </si>
  <si>
    <t>FB3-12E</t>
  </si>
  <si>
    <t>Clean Coal Screen Feed Box E</t>
  </si>
  <si>
    <t>FB3_12E</t>
  </si>
  <si>
    <t>FB3-12F</t>
  </si>
  <si>
    <t>Clean Coal Screen Feed Box F</t>
  </si>
  <si>
    <t>FB3_12F</t>
  </si>
  <si>
    <t>FB3-4A</t>
  </si>
  <si>
    <t>Desliming Screen Feed Box A</t>
  </si>
  <si>
    <t>FB3_4A</t>
  </si>
  <si>
    <t>FB3-4B</t>
  </si>
  <si>
    <t>Desliming Screen Feed Box B</t>
  </si>
  <si>
    <t>FB3_4B</t>
  </si>
  <si>
    <t>FB3-4C</t>
  </si>
  <si>
    <t>Desliming Screen Feed Box C</t>
  </si>
  <si>
    <t>FB3_4C</t>
  </si>
  <si>
    <t>FB3-4D</t>
  </si>
  <si>
    <t>Desliming Screen Feed Box D</t>
  </si>
  <si>
    <t>FB3_4D</t>
  </si>
  <si>
    <t>FB3-4E</t>
  </si>
  <si>
    <t>Desliming Screen Feed Box E</t>
  </si>
  <si>
    <t>FB3_4E</t>
  </si>
  <si>
    <t>FB3-4F</t>
  </si>
  <si>
    <t>Desliming Screen Feed Box F</t>
  </si>
  <si>
    <t>FB3_4F</t>
  </si>
  <si>
    <t>Rake Lift</t>
  </si>
  <si>
    <t>FN4-64A Drive</t>
  </si>
  <si>
    <t>Clarified Water A, B &amp; C Flow Valve</t>
  </si>
  <si>
    <t>FV3_5_1</t>
  </si>
  <si>
    <t>Clarified Water D, E &amp; F Flow Valve</t>
  </si>
  <si>
    <t>FV3_5_2</t>
  </si>
  <si>
    <t>FV3-12A.1</t>
  </si>
  <si>
    <t>Clean Coal Sieve Bend A Valve</t>
  </si>
  <si>
    <t>FV3_12A_1</t>
  </si>
  <si>
    <t>E2</t>
  </si>
  <si>
    <t>FV3-12B.1</t>
  </si>
  <si>
    <t>Clean Coal Sieve Bend B Valve</t>
  </si>
  <si>
    <t>FV3_12B_1</t>
  </si>
  <si>
    <t>FV3-12C.1</t>
  </si>
  <si>
    <t>Clean Coal Sieve Bend C Valve</t>
  </si>
  <si>
    <t>FV3_12C_1</t>
  </si>
  <si>
    <t>FV3-12D.1</t>
  </si>
  <si>
    <t>Clean Coal Sieve Bend D Valve</t>
  </si>
  <si>
    <t>FV3_12D_1</t>
  </si>
  <si>
    <t>FV3-12E.1</t>
  </si>
  <si>
    <t>Clean Coal Sieve Bend E Valve</t>
  </si>
  <si>
    <t>FV3_12E_1</t>
  </si>
  <si>
    <t>FV3-12F.1</t>
  </si>
  <si>
    <t>Clean Coal Sieve Bend F Valve</t>
  </si>
  <si>
    <t>FV3_12F_1</t>
  </si>
  <si>
    <t>FV3-5.1</t>
  </si>
  <si>
    <t>FV3-5.2</t>
  </si>
  <si>
    <t>SI3-4A</t>
  </si>
  <si>
    <t>Sieve Bend</t>
  </si>
  <si>
    <t>SI3-4B</t>
  </si>
  <si>
    <t>SI3-4C</t>
  </si>
  <si>
    <t>SI3-4D</t>
  </si>
  <si>
    <t>SI3-4E</t>
  </si>
  <si>
    <t>SI3-4F</t>
  </si>
  <si>
    <t>FV3-4A.1</t>
  </si>
  <si>
    <t>Desliming Sieve Bend A Valve</t>
  </si>
  <si>
    <t>FV3_4A_1</t>
  </si>
  <si>
    <t>FV3-4B.1</t>
  </si>
  <si>
    <t>Desliming Sieve Bend B Valve</t>
  </si>
  <si>
    <t>FV3_4B_1</t>
  </si>
  <si>
    <t>FV3-4C.1</t>
  </si>
  <si>
    <t>Desliming Sieve Bend C Valve</t>
  </si>
  <si>
    <t>FV3_4C_1</t>
  </si>
  <si>
    <t>FV3-4D.1</t>
  </si>
  <si>
    <t>Desliming Sieve Bend D Valve</t>
  </si>
  <si>
    <t>FV3_4D_1</t>
  </si>
  <si>
    <t>FV3-4E.1</t>
  </si>
  <si>
    <t>Desliming Sieve Bend E Valve</t>
  </si>
  <si>
    <t>FV3_4E_1</t>
  </si>
  <si>
    <t>FV3-4F.1</t>
  </si>
  <si>
    <t>Desliming Sieve Bend F Valve</t>
  </si>
  <si>
    <t>FV3_4F_1</t>
  </si>
  <si>
    <t>SI3-12A</t>
  </si>
  <si>
    <t>SI3-12B</t>
  </si>
  <si>
    <t>SI3-12C</t>
  </si>
  <si>
    <t>SI3-12D</t>
  </si>
  <si>
    <t>SI3-12E</t>
  </si>
  <si>
    <t>SI3-12F</t>
  </si>
  <si>
    <t>FV3-2A.1</t>
  </si>
  <si>
    <t>Fine Coal Feed Pump A Shutoff Valve</t>
  </si>
  <si>
    <t>FV3_2A_1</t>
  </si>
  <si>
    <t>FV3-2A.2</t>
  </si>
  <si>
    <t>Fine Coal Feed Pump A Drain Valve</t>
  </si>
  <si>
    <t>FV3_2A_2</t>
  </si>
  <si>
    <t>FV3-2B.1</t>
  </si>
  <si>
    <t>Fine Coal Feed Pump B Shutoff Valve</t>
  </si>
  <si>
    <t>FV3_2B_1</t>
  </si>
  <si>
    <t>FV3-2B.2</t>
  </si>
  <si>
    <t>Fine Coal Feed Pump B Drain Valve</t>
  </si>
  <si>
    <t>FV3_2B_2</t>
  </si>
  <si>
    <t>FV3-2C.1</t>
  </si>
  <si>
    <t>Fine Coal Feed Pump C Shutoff Valve</t>
  </si>
  <si>
    <t>FV3_2C_1</t>
  </si>
  <si>
    <t>G10</t>
  </si>
  <si>
    <t>FV3-2C.2</t>
  </si>
  <si>
    <t>Fine Coal Feed Pump C Drain Valve</t>
  </si>
  <si>
    <t>FV3_2C_2</t>
  </si>
  <si>
    <t>Small Coal (Slurry)</t>
  </si>
  <si>
    <t>TK3-1C</t>
  </si>
  <si>
    <t>G6</t>
  </si>
  <si>
    <t>E11</t>
  </si>
  <si>
    <t>G9</t>
  </si>
  <si>
    <t>FV4-32.2</t>
  </si>
  <si>
    <t>Tailings Thickener Sample Valve</t>
  </si>
  <si>
    <t>F10</t>
  </si>
  <si>
    <t>A6</t>
  </si>
  <si>
    <t>FB-C Discharge Flow Valve #4</t>
  </si>
  <si>
    <t>FB-C Discharge Flow Valve #3</t>
  </si>
  <si>
    <t>FV4-4C.4</t>
  </si>
  <si>
    <t>FV4-4C.5</t>
  </si>
  <si>
    <t>V1625</t>
  </si>
  <si>
    <t>V1626</t>
  </si>
  <si>
    <t>LCV4-4A.1</t>
  </si>
  <si>
    <t>LCV4-4A.2</t>
  </si>
  <si>
    <t>LCV4-4A.3</t>
  </si>
  <si>
    <t>LCV4-4A.4</t>
  </si>
  <si>
    <t>FB-A Level Control Valve #1</t>
  </si>
  <si>
    <t>FB-A Level Control Valve #2</t>
  </si>
  <si>
    <t>FB-A Level Control Valve #3</t>
  </si>
  <si>
    <t>FB-A Level Control Valve #4</t>
  </si>
  <si>
    <t>The Washery / Fine Coal / Flotation / Bank A / FB-A Level Control System</t>
  </si>
  <si>
    <t>LIC4-4A.1</t>
  </si>
  <si>
    <t>LIC4-30A.1</t>
  </si>
  <si>
    <t>LCV4-4B.2</t>
  </si>
  <si>
    <t>LCV4-4B.3</t>
  </si>
  <si>
    <t>LCV4-4B.4</t>
  </si>
  <si>
    <t>LCV4-4B.1</t>
  </si>
  <si>
    <t>LIC4-4B.1</t>
  </si>
  <si>
    <t>The Washery / Fine Coal / Flotation / Bank B / FB-B Level Control System</t>
  </si>
  <si>
    <t>FB-C Flotation Cell Level Controller #1</t>
  </si>
  <si>
    <t>LIC4-4C.2</t>
  </si>
  <si>
    <t>FB-C Flotation Cell Level Controller #2</t>
  </si>
  <si>
    <t>LIC4-4A.2</t>
  </si>
  <si>
    <t>FB-A Flotation Cell Level Controller #1</t>
  </si>
  <si>
    <t>FB-A Flotation Cell Level Controller #2</t>
  </si>
  <si>
    <t>FB-B Flotation Cell Level Controller #1</t>
  </si>
  <si>
    <t>FB-B Flotation Cell Level Controller #2</t>
  </si>
  <si>
    <t>LIC4-4B.2</t>
  </si>
  <si>
    <t>C9</t>
  </si>
  <si>
    <t>C12</t>
  </si>
  <si>
    <t>Primary DMC Feed Sump B Level Controller</t>
  </si>
  <si>
    <t>TK3-8B</t>
  </si>
  <si>
    <t>LIC3-8B.1</t>
  </si>
  <si>
    <t>G5</t>
  </si>
  <si>
    <t>FB-A Tailings Sump Level Controller</t>
  </si>
  <si>
    <t>TK4-30A</t>
  </si>
  <si>
    <t>G8</t>
  </si>
  <si>
    <t>SN3-5B</t>
  </si>
  <si>
    <t>Fine Coal Feed Sump C</t>
  </si>
  <si>
    <t>TK3_1C</t>
  </si>
  <si>
    <t>Primary DMC Feed Sump A</t>
  </si>
  <si>
    <t>TK3_8A</t>
  </si>
  <si>
    <t>Primary DMC Feed Sump B</t>
  </si>
  <si>
    <t>TK3_8B</t>
  </si>
  <si>
    <t>LT3-8B.1</t>
  </si>
  <si>
    <t>TK4_11</t>
  </si>
  <si>
    <t>TK4-16</t>
  </si>
  <si>
    <t>TK4_16</t>
  </si>
  <si>
    <t>TK4-30B</t>
  </si>
  <si>
    <t>FB-A Flotation Tailings Sump</t>
  </si>
  <si>
    <t>FB-B Flotation Tailings Sump</t>
  </si>
  <si>
    <t>D10</t>
  </si>
  <si>
    <t>TK4-65A</t>
  </si>
  <si>
    <t>Cloth Wash Return Sump</t>
  </si>
  <si>
    <t>TK4_65A</t>
  </si>
  <si>
    <t>TK5-1A</t>
  </si>
  <si>
    <t>Clarified Water Storage Tank B</t>
  </si>
  <si>
    <t>TK5_1A</t>
  </si>
  <si>
    <t>TK5-1B</t>
  </si>
  <si>
    <t>Clarified Water Storage Tank A</t>
  </si>
  <si>
    <t>TK5_1B</t>
  </si>
  <si>
    <t>FB-B Level Control Valve #1</t>
  </si>
  <si>
    <t>FB-B Level Control Valve #2</t>
  </si>
  <si>
    <t>FB-B Level Control Valve #3</t>
  </si>
  <si>
    <t>FB-B Level Control Valve #4</t>
  </si>
  <si>
    <t>C10</t>
  </si>
  <si>
    <t>SN3-13A, SN3-13B, SN3-5A, SN3-5B, SN3-5C, DT3-18A, DT3-19A</t>
  </si>
  <si>
    <t>CY3-10A.1, CY3-10A.2</t>
  </si>
  <si>
    <t>LT4-4A.1</t>
  </si>
  <si>
    <t>LT4-4A.2</t>
  </si>
  <si>
    <t>LT4-4B.1</t>
  </si>
  <si>
    <t>LT4-4B.2</t>
  </si>
  <si>
    <t>LT4-4C.2</t>
  </si>
  <si>
    <t>FB-C Cell 1-3 Level Transmitter</t>
  </si>
  <si>
    <t>FB-C Cell 4-6 Level Transmitter</t>
  </si>
  <si>
    <t>FB-B Cell 1-3 Level Transmitter</t>
  </si>
  <si>
    <t>FB-B Cell 4-6 Level Transmitter</t>
  </si>
  <si>
    <t>FB-A Cell 1-3 Level Transmitter</t>
  </si>
  <si>
    <t>FB-A Cell 4-6 Level Transmitter</t>
  </si>
  <si>
    <t>G4</t>
  </si>
  <si>
    <t>SE4-34</t>
  </si>
  <si>
    <t>PU3-2A</t>
  </si>
  <si>
    <t>PU3-2C</t>
  </si>
  <si>
    <t>PU4-15A</t>
  </si>
  <si>
    <t>Coal Thickener Underflow Pump A</t>
  </si>
  <si>
    <t>PU4_15A</t>
  </si>
  <si>
    <t>PU4-15B</t>
  </si>
  <si>
    <t>PU4_15B</t>
  </si>
  <si>
    <t>PU4-27</t>
  </si>
  <si>
    <t>Coal Thickener Overflow Pump</t>
  </si>
  <si>
    <t>PU4_27</t>
  </si>
  <si>
    <t>Coal Thickener Underflow Pump B</t>
  </si>
  <si>
    <t>PU4-31A</t>
  </si>
  <si>
    <t>F2</t>
  </si>
  <si>
    <t>The Washery / Clarified Water / Storage</t>
  </si>
  <si>
    <t>PU4-39A</t>
  </si>
  <si>
    <t>Tailings Thickener Underflow Pump A</t>
  </si>
  <si>
    <t>PU4_39A</t>
  </si>
  <si>
    <t>PU4-39B</t>
  </si>
  <si>
    <t>Tailings Thickener Underflow Pump B</t>
  </si>
  <si>
    <t>PU4_39B</t>
  </si>
  <si>
    <t>PU4-43.1</t>
  </si>
  <si>
    <t>Tailings Floor Sump Pump</t>
  </si>
  <si>
    <t>PU4_43_1</t>
  </si>
  <si>
    <t>PU4-44.1</t>
  </si>
  <si>
    <t>PU4_44_1</t>
  </si>
  <si>
    <t>PU4-47A</t>
  </si>
  <si>
    <t>HBF Feed Pump A</t>
  </si>
  <si>
    <t>PU4_47A</t>
  </si>
  <si>
    <t>PU4-47B</t>
  </si>
  <si>
    <t>PU4_47B</t>
  </si>
  <si>
    <t>PU4-47C</t>
  </si>
  <si>
    <t>HBF Feed Pump C</t>
  </si>
  <si>
    <t>PU4_47C</t>
  </si>
  <si>
    <t>PU4-62A</t>
  </si>
  <si>
    <t>Vacuum Pump A</t>
  </si>
  <si>
    <t>PU4_62A</t>
  </si>
  <si>
    <t>PU4-63A</t>
  </si>
  <si>
    <t>Filtrate Pump A</t>
  </si>
  <si>
    <t>PU4_63A</t>
  </si>
  <si>
    <t>PU4-66A</t>
  </si>
  <si>
    <t>Cloth Wash Return Pump A</t>
  </si>
  <si>
    <t>PU4_66A</t>
  </si>
  <si>
    <t>DV4-14C</t>
  </si>
  <si>
    <t>Coal Thickener Rake Lift</t>
  </si>
  <si>
    <t>DV4_14C</t>
  </si>
  <si>
    <t>DMC Reject Gate</t>
  </si>
  <si>
    <t>LCV3-20B.1</t>
  </si>
  <si>
    <t>Feed DMC Sump B Level Control Valve</t>
  </si>
  <si>
    <t>LCV3-8B.1</t>
  </si>
  <si>
    <t>Feed Sump B Level Control Valve</t>
  </si>
  <si>
    <t>LCV4-30C.1</t>
  </si>
  <si>
    <t>LCV4-30A.1</t>
  </si>
  <si>
    <t>FB-A Tailing Sump Level Control Valve</t>
  </si>
  <si>
    <t>The Washery / Fine Coal / Flotation / Bank A /  FB-A Water System</t>
  </si>
  <si>
    <t>F3</t>
  </si>
  <si>
    <t>LIC3-1A.1</t>
  </si>
  <si>
    <t>TK 3-1A Level Control</t>
  </si>
  <si>
    <t>LIC3_1A_1</t>
  </si>
  <si>
    <t>LIC3-1C</t>
  </si>
  <si>
    <t>TK 3-1C Level Control</t>
  </si>
  <si>
    <t>LIC3_1C</t>
  </si>
  <si>
    <t>LIC3-27A.1</t>
  </si>
  <si>
    <t>Coal Thickener Sump Level Control</t>
  </si>
  <si>
    <t>LIC3_27A_1</t>
  </si>
  <si>
    <t>Level Controller</t>
  </si>
  <si>
    <t>LIC4-16.1</t>
  </si>
  <si>
    <t>Filter Feed Sump Level</t>
  </si>
  <si>
    <t>LIC4_16_1</t>
  </si>
  <si>
    <t>LIC4-1A.1</t>
  </si>
  <si>
    <t>LIC4_1A_1</t>
  </si>
  <si>
    <t>LIC4-1B.1</t>
  </si>
  <si>
    <t>LIC4_1B_1</t>
  </si>
  <si>
    <t>LT4-30A.1</t>
  </si>
  <si>
    <t>FB-A Tailings Sump Level Transmitter</t>
  </si>
  <si>
    <t>LIC4-60A.1</t>
  </si>
  <si>
    <t>Belt Press Level</t>
  </si>
  <si>
    <t>LIC4_60A_1</t>
  </si>
  <si>
    <t>LIC4-61A.1</t>
  </si>
  <si>
    <t>Filtrate Receiver Level</t>
  </si>
  <si>
    <t>LIC4_61A_1</t>
  </si>
  <si>
    <t>LT4-3.1</t>
  </si>
  <si>
    <t>LT4_3_1</t>
  </si>
  <si>
    <t>LT4-38.1</t>
  </si>
  <si>
    <t>Tailings Thickener Level</t>
  </si>
  <si>
    <t>LT4_38_1</t>
  </si>
  <si>
    <t>LT5-1A.1</t>
  </si>
  <si>
    <t>Clarified Water Storage Tank Level</t>
  </si>
  <si>
    <t>LT5_1A_1</t>
  </si>
  <si>
    <t>Dense Medium Cyclone Pressure Tx B1</t>
  </si>
  <si>
    <t>Dense Medium Cyclone Pressure Tx B2</t>
  </si>
  <si>
    <t>PT3-10B.2</t>
  </si>
  <si>
    <t>PT3-10B.1</t>
  </si>
  <si>
    <t>PCV4-5.1</t>
  </si>
  <si>
    <t>Flotation Blower Pressure Control Valve</t>
  </si>
  <si>
    <t>PCV4_5_1</t>
  </si>
  <si>
    <t>PIC3-10A.2</t>
  </si>
  <si>
    <t>PIC3_10A_2</t>
  </si>
  <si>
    <t>PIC3-10B.2</t>
  </si>
  <si>
    <t>PIC3_10B_2</t>
  </si>
  <si>
    <t>Pressure Controller</t>
  </si>
  <si>
    <t>PIC4-5.1</t>
  </si>
  <si>
    <t>PIC4_5_1</t>
  </si>
  <si>
    <t>A4</t>
  </si>
  <si>
    <t>Flotation Blower Pressure Controller</t>
  </si>
  <si>
    <t>PU3-21A</t>
  </si>
  <si>
    <t>Correct Medium Pump - A</t>
  </si>
  <si>
    <t>PU3_21A</t>
  </si>
  <si>
    <t>PU3-21B</t>
  </si>
  <si>
    <t>Correct Medium Pump - B</t>
  </si>
  <si>
    <t>PU3_21B</t>
  </si>
  <si>
    <t>PV-61A</t>
  </si>
  <si>
    <t>Filtrate Receiver</t>
  </si>
  <si>
    <t>PV_61A</t>
  </si>
  <si>
    <t>ZS4-60A.3</t>
  </si>
  <si>
    <t>Cloth Drift Switch</t>
  </si>
  <si>
    <t>ZS4_60A_3</t>
  </si>
  <si>
    <t>ZS4-60A.2</t>
  </si>
  <si>
    <t>ZS4_60A_2</t>
  </si>
  <si>
    <t>FL4_60A</t>
  </si>
  <si>
    <t>Fixed Speed Pump</t>
  </si>
  <si>
    <t>Fixed Speed Drive</t>
  </si>
  <si>
    <t>Variable Speed Pump</t>
  </si>
  <si>
    <t>Variable Speed Drive</t>
  </si>
  <si>
    <t>Cone Tank</t>
  </si>
  <si>
    <t>Flotation Concentrate Sump</t>
  </si>
  <si>
    <t>Flotation Area Floor Sump Pump</t>
  </si>
  <si>
    <t>Flotation Feed Sump A Level Control</t>
  </si>
  <si>
    <t>The Washery / Fine Coal / Flotation Feed</t>
  </si>
  <si>
    <t>Flotation Feed Sump B Level Control</t>
  </si>
  <si>
    <t>Flotation Feed Distributor Level</t>
  </si>
  <si>
    <t>HBF Feed Pump B</t>
  </si>
  <si>
    <t>Screen - Double Underflow</t>
  </si>
  <si>
    <t>Screen Feed Box</t>
  </si>
  <si>
    <t>FB-A1 Agitator Pressure Gauge</t>
  </si>
  <si>
    <t>FB-A2 Agitator Pressure Gauge</t>
  </si>
  <si>
    <t>FB-A3 Agitator Pressure Gauge</t>
  </si>
  <si>
    <t>FB-A4 Agitator Pressure Gauge</t>
  </si>
  <si>
    <t>FB-A5 Agitator Pressure Gauge</t>
  </si>
  <si>
    <t>FB-A6 Agitator Pressure Gauge</t>
  </si>
  <si>
    <t>The Washery / Fine Coal / Flotation / Bank A / FB-A Air System</t>
  </si>
  <si>
    <t>FB-B1 Agitator Pressure Gauge</t>
  </si>
  <si>
    <t>FB-B2 Agitator Pressure Gauge</t>
  </si>
  <si>
    <t>FB-B3 Agitator Pressure Gauge</t>
  </si>
  <si>
    <t>FB-B4 Agitator Pressure Gauge</t>
  </si>
  <si>
    <t>FB-B5 Agitator Pressure Gauge</t>
  </si>
  <si>
    <t>FB-B6 Agitator Pressure Gauge</t>
  </si>
  <si>
    <t>The Washery / Fine Coal / Flotation / Bank B / FB-B Air System</t>
  </si>
  <si>
    <t>FB-C1 Agitator Pressure Gauge</t>
  </si>
  <si>
    <t>FB-C2 Agitator Pressure Gauge</t>
  </si>
  <si>
    <t>FB-C3 Agitator Pressure Gauge</t>
  </si>
  <si>
    <t>FB-C4 Agitator Pressure Gauge</t>
  </si>
  <si>
    <t>FB-C5 Agitator Pressure Gauge</t>
  </si>
  <si>
    <t>FB-C6 Agitator Pressure Gauge</t>
  </si>
  <si>
    <t>Screen - Single Underflow</t>
  </si>
  <si>
    <t>Small Coal Pump A</t>
  </si>
  <si>
    <t>Small Coal Pump B</t>
  </si>
  <si>
    <t>Small Coal Pump C</t>
  </si>
  <si>
    <t>Primary DMC Feed Sump B Level Transmitter</t>
  </si>
  <si>
    <t>The Washery / Tailings / Cyclones</t>
  </si>
  <si>
    <t>Flotation Tailings Level Controller</t>
  </si>
  <si>
    <t>Primary Dense Mendium Cyclone Pressure Ctrl. A</t>
  </si>
  <si>
    <t>Primary Dense Mendium Cyclone Pressure Ctrl. B</t>
  </si>
  <si>
    <t>Butterfly Control Valve</t>
  </si>
  <si>
    <t>Mushroom Control Valve</t>
  </si>
  <si>
    <t>V0610</t>
  </si>
  <si>
    <t>V0611</t>
  </si>
  <si>
    <t>V2238</t>
  </si>
  <si>
    <t>V2239</t>
  </si>
  <si>
    <t>V0612</t>
  </si>
  <si>
    <t>V0613</t>
  </si>
  <si>
    <t>V2246</t>
  </si>
  <si>
    <t>V2247</t>
  </si>
  <si>
    <t>Knife Control Valve</t>
  </si>
  <si>
    <t>Knife On/Off Valve</t>
  </si>
  <si>
    <t>Manual Knife Valve</t>
  </si>
  <si>
    <t>Manual Ball Valve</t>
  </si>
  <si>
    <t>Density Controller</t>
  </si>
  <si>
    <t>Density Transmitter</t>
  </si>
  <si>
    <t>Feedbox A</t>
  </si>
  <si>
    <t>Feedbox B</t>
  </si>
  <si>
    <t>Butterfly Control Valve,Closes High</t>
  </si>
  <si>
    <t>Knife On/Off Valve,Closes High</t>
  </si>
  <si>
    <t>Sieve Bend Valve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</si>
</sst>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9"/>
      <color theme="1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9C57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none"/>
    </fill>
    <fill>
      <patternFill patternType="solid">
        <fgColor rgb="FFB4C6E7"/>
        <bgColor rgb="FFFFFFFF"/>
      </patternFill>
    </fill>
    <fill>
      <patternFill patternType="solid">
        <fgColor rgb="FFD9E2F3"/>
        <bgColor rgb="FFFFFFFF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EB9C"/>
      </patternFill>
    </fill>
  </fills>
  <borders count="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">
    <xf numFmtId="0" fontId="0" fillId="0" borderId="0"/>
    <xf numFmtId="0" fontId="6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7" borderId="4" applyNumberFormat="0" applyAlignment="0" applyProtection="0"/>
    <xf numFmtId="0" fontId="5" fillId="8" borderId="5" applyNumberFormat="0" applyFont="0" applyAlignment="0" applyProtection="0"/>
    <xf numFmtId="0" fontId="12" fillId="9" borderId="0" applyNumberFormat="0" applyBorder="0" applyAlignment="0" applyProtection="0"/>
  </cellStyleXfs>
  <cellXfs count="25">
    <xf numFmtId="0" fontId="0" fillId="2" borderId="0" xfId="0" applyFill="1"/>
    <xf numFmtId="0" fontId="3" fillId="3" borderId="1" xfId="0" applyFont="1" applyFill="1" applyBorder="1"/>
    <xf numFmtId="0" fontId="4" fillId="2" borderId="0" xfId="0" applyFont="1" applyFill="1"/>
    <xf numFmtId="0" fontId="4" fillId="4" borderId="0" xfId="0" applyFont="1" applyFill="1"/>
    <xf numFmtId="0" fontId="4" fillId="2" borderId="0" xfId="0" applyFont="1" applyFill="1"/>
    <xf numFmtId="0" fontId="4" fillId="3" borderId="2" xfId="0" applyFont="1" applyFill="1" applyBorder="1"/>
    <xf numFmtId="0" fontId="4" fillId="4" borderId="3" xfId="0" applyFont="1" applyFill="1" applyBorder="1"/>
    <xf numFmtId="0" fontId="4" fillId="2" borderId="3" xfId="0" applyFont="1" applyFill="1" applyBorder="1"/>
    <xf numFmtId="0" fontId="4" fillId="2" borderId="3" xfId="0" applyFont="1" applyFill="1" applyBorder="1"/>
    <xf numFmtId="0" fontId="8" fillId="7" borderId="4" xfId="3"/>
    <xf numFmtId="0" fontId="7" fillId="6" borderId="0" xfId="2"/>
    <xf numFmtId="0" fontId="6" fillId="5" borderId="0" xfId="1"/>
    <xf numFmtId="0" fontId="0" fillId="8" borderId="5" xfId="4" applyFont="1"/>
    <xf numFmtId="0" fontId="7" fillId="6" borderId="5" xfId="2" applyBorder="1"/>
    <xf numFmtId="0" fontId="9" fillId="0" borderId="0" xfId="0" applyFont="1"/>
    <xf numFmtId="0" fontId="10" fillId="2" borderId="0" xfId="0" applyFont="1" applyFill="1"/>
    <xf numFmtId="0" fontId="2" fillId="0" borderId="0" xfId="0" applyFont="1"/>
    <xf numFmtId="0" fontId="0" fillId="0" borderId="0" xfId="0"/>
    <xf numFmtId="0" fontId="11" fillId="0" borderId="0" xfId="0" applyFont="1"/>
    <xf numFmtId="0" fontId="10" fillId="2" borderId="0" xfId="0" quotePrefix="1" applyFont="1" applyFill="1"/>
    <xf numFmtId="0" fontId="6" fillId="5" borderId="4" xfId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12" fillId="9" borderId="0" xfId="5"/>
    <xf numFmtId="0" fontId="1" fillId="0" borderId="0" xfId="0" applyFont="1"/>
  </cellXfs>
  <cellStyles count="6">
    <cellStyle name="Bad" xfId="2" builtinId="27"/>
    <cellStyle name="Calculation" xfId="3" builtinId="22"/>
    <cellStyle name="Good" xfId="1" builtinId="26"/>
    <cellStyle name="Neutral" xfId="5" builtinId="28"/>
    <cellStyle name="Normal" xfId="0" builtinId="0"/>
    <cellStyle name="Note" xfId="4" builtinId="1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ptrix%20Projects\WCCP\Merged%20Asset%20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"/>
      <sheetName val="Assets List"/>
      <sheetName val="Sheet1"/>
      <sheetName val="Stage Controllers"/>
    </sheetNames>
    <sheetDataSet>
      <sheetData sheetId="0"/>
      <sheetData sheetId="1">
        <row r="97">
          <cell r="A97" t="str">
            <v>DV4-14C</v>
          </cell>
          <cell r="B97" t="str">
            <v>Coal Thickener Rake Lift</v>
          </cell>
          <cell r="D97">
            <v>10022</v>
          </cell>
          <cell r="E97" t="str">
            <v>D8</v>
          </cell>
          <cell r="I97" t="str">
            <v>Site/Washery</v>
          </cell>
          <cell r="J97" t="str">
            <v>Fine Coal</v>
          </cell>
          <cell r="K97" t="str">
            <v>Thickening</v>
          </cell>
        </row>
        <row r="111">
          <cell r="A111" t="str">
            <v>FB4-60A</v>
          </cell>
          <cell r="B111" t="str">
            <v>HBF Feed Box A</v>
          </cell>
          <cell r="D111">
            <v>10023</v>
          </cell>
          <cell r="E111" t="str">
            <v>C7</v>
          </cell>
        </row>
        <row r="276">
          <cell r="D276">
            <v>10012</v>
          </cell>
          <cell r="E276" t="str">
            <v>B8</v>
          </cell>
        </row>
        <row r="277">
          <cell r="D277">
            <v>10013</v>
          </cell>
          <cell r="E277" t="str">
            <v>B8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6"/>
  <sheetViews>
    <sheetView tabSelected="1" workbookViewId="0">
      <pane ySplit="2" topLeftCell="A430" activePane="bottomLeft" state="frozen"/>
      <selection pane="bottomLeft" activeCell="D453" sqref="D453"/>
    </sheetView>
  </sheetViews>
  <sheetFormatPr defaultRowHeight="14.4" x14ac:dyDescent="0.3"/>
  <cols>
    <col min="1" max="1" width="16.77734375" customWidth="1"/>
    <col min="2" max="2" width="23.33203125" customWidth="1"/>
    <col min="3" max="3" width="54.5546875" customWidth="1"/>
    <col min="4" max="4" width="29.88671875" customWidth="1"/>
    <col min="5" max="5" width="14.33203125" customWidth="1"/>
    <col min="6" max="6" width="18.5546875" customWidth="1"/>
    <col min="10" max="10" width="18.109375" customWidth="1"/>
  </cols>
  <sheetData>
    <row r="1" spans="1:15" s="4" customFormat="1" x14ac:dyDescent="0.3">
      <c r="A1" s="1" t="s">
        <v>0</v>
      </c>
      <c r="B1" s="3"/>
      <c r="C1" s="2"/>
    </row>
    <row r="2" spans="1:15" s="8" customFormat="1" x14ac:dyDescent="0.3">
      <c r="A2" s="5" t="s">
        <v>1</v>
      </c>
      <c r="B2" s="6" t="s">
        <v>2</v>
      </c>
      <c r="C2" s="7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388</v>
      </c>
      <c r="I2" s="8" t="s">
        <v>387</v>
      </c>
      <c r="J2" s="8" t="s">
        <v>8</v>
      </c>
      <c r="K2" s="8" t="s">
        <v>9</v>
      </c>
      <c r="L2" s="8" t="s">
        <v>10</v>
      </c>
      <c r="M2" s="8" t="s">
        <v>11</v>
      </c>
      <c r="N2" s="8" t="s">
        <v>12</v>
      </c>
      <c r="O2" s="8" t="s">
        <v>13</v>
      </c>
    </row>
    <row r="3" spans="1:15" x14ac:dyDescent="0.3">
      <c r="A3" s="11" t="s">
        <v>386</v>
      </c>
      <c r="B3" t="s">
        <v>383</v>
      </c>
      <c r="C3" t="s">
        <v>599</v>
      </c>
      <c r="D3" t="s">
        <v>178</v>
      </c>
      <c r="E3" t="str">
        <f>SUBSTITUTE(SUBSTITUTE(A3,"-","_"),".","_")</f>
        <v>AG4_1</v>
      </c>
      <c r="H3">
        <v>10023</v>
      </c>
      <c r="I3" t="s">
        <v>389</v>
      </c>
    </row>
    <row r="4" spans="1:15" x14ac:dyDescent="0.3">
      <c r="A4" s="11"/>
      <c r="B4" t="s">
        <v>384</v>
      </c>
      <c r="C4" t="s">
        <v>386</v>
      </c>
      <c r="D4" t="s">
        <v>951</v>
      </c>
      <c r="E4" t="s">
        <v>393</v>
      </c>
      <c r="H4">
        <v>10023</v>
      </c>
      <c r="I4" t="s">
        <v>389</v>
      </c>
    </row>
    <row r="5" spans="1:15" x14ac:dyDescent="0.3">
      <c r="A5" s="11"/>
      <c r="B5" t="s">
        <v>385</v>
      </c>
      <c r="C5" t="s">
        <v>386</v>
      </c>
      <c r="D5" t="s">
        <v>951</v>
      </c>
      <c r="E5" t="s">
        <v>392</v>
      </c>
      <c r="H5">
        <v>10023</v>
      </c>
      <c r="I5" t="s">
        <v>389</v>
      </c>
    </row>
    <row r="6" spans="1:15" x14ac:dyDescent="0.3">
      <c r="A6" s="11" t="s">
        <v>176</v>
      </c>
      <c r="B6" t="s">
        <v>177</v>
      </c>
      <c r="C6" t="s">
        <v>155</v>
      </c>
      <c r="D6" t="s">
        <v>178</v>
      </c>
      <c r="E6" t="str">
        <f t="shared" ref="E6:E175" si="0">SUBSTITUTE(SUBSTITUTE(A6,"-","_"),".","_")</f>
        <v>AG4_11</v>
      </c>
      <c r="H6">
        <v>10047</v>
      </c>
      <c r="I6" t="s">
        <v>405</v>
      </c>
    </row>
    <row r="7" spans="1:15" x14ac:dyDescent="0.3">
      <c r="A7" s="11"/>
      <c r="B7" t="s">
        <v>390</v>
      </c>
      <c r="C7" t="s">
        <v>176</v>
      </c>
      <c r="D7" t="s">
        <v>951</v>
      </c>
      <c r="E7" t="s">
        <v>391</v>
      </c>
      <c r="H7">
        <v>10047</v>
      </c>
      <c r="I7" t="s">
        <v>406</v>
      </c>
    </row>
    <row r="8" spans="1:15" x14ac:dyDescent="0.3">
      <c r="A8" s="11" t="s">
        <v>394</v>
      </c>
      <c r="B8" t="s">
        <v>396</v>
      </c>
      <c r="C8" t="s">
        <v>249</v>
      </c>
      <c r="D8" t="s">
        <v>178</v>
      </c>
      <c r="E8" t="s">
        <v>397</v>
      </c>
      <c r="H8">
        <v>10023</v>
      </c>
      <c r="I8" t="s">
        <v>389</v>
      </c>
    </row>
    <row r="9" spans="1:15" x14ac:dyDescent="0.3">
      <c r="A9" s="11"/>
      <c r="B9" t="s">
        <v>395</v>
      </c>
      <c r="C9" t="s">
        <v>394</v>
      </c>
      <c r="D9" t="s">
        <v>951</v>
      </c>
      <c r="E9" t="s">
        <v>397</v>
      </c>
      <c r="H9">
        <v>10023</v>
      </c>
      <c r="I9" t="s">
        <v>389</v>
      </c>
    </row>
    <row r="10" spans="1:15" x14ac:dyDescent="0.3">
      <c r="A10" s="11" t="s">
        <v>420</v>
      </c>
      <c r="B10" t="str">
        <f>"Flotation Cell Agitator "&amp;RIGHT(A10,2)</f>
        <v>Flotation Cell Agitator A1</v>
      </c>
      <c r="C10" t="s">
        <v>426</v>
      </c>
      <c r="D10" t="s">
        <v>178</v>
      </c>
      <c r="E10" t="str">
        <f t="shared" ref="E10" si="1">SUBSTITUTE(SUBSTITUTE(A10,"-","_"),".","_")</f>
        <v>AG4_4A1</v>
      </c>
      <c r="H10">
        <v>10046</v>
      </c>
      <c r="I10" t="s">
        <v>389</v>
      </c>
      <c r="J10" t="s">
        <v>415</v>
      </c>
      <c r="K10" t="s">
        <v>427</v>
      </c>
    </row>
    <row r="11" spans="1:15" x14ac:dyDescent="0.3">
      <c r="A11" s="11"/>
      <c r="B11" t="str">
        <f>A10&amp;" Drive"</f>
        <v>AG4-4A1 Drive</v>
      </c>
      <c r="C11" t="str">
        <f>A10</f>
        <v>AG4-4A1</v>
      </c>
      <c r="D11" t="s">
        <v>951</v>
      </c>
      <c r="E11" t="str">
        <f>E10</f>
        <v>AG4_4A1</v>
      </c>
      <c r="H11">
        <v>10046</v>
      </c>
      <c r="I11" t="s">
        <v>389</v>
      </c>
      <c r="J11" t="s">
        <v>419</v>
      </c>
    </row>
    <row r="12" spans="1:15" x14ac:dyDescent="0.3">
      <c r="A12" s="11" t="s">
        <v>421</v>
      </c>
      <c r="B12" t="str">
        <f>"Flotation Cell Agitator "&amp;RIGHT(A12,2)</f>
        <v>Flotation Cell Agitator A2</v>
      </c>
      <c r="C12" t="s">
        <v>426</v>
      </c>
      <c r="D12" t="s">
        <v>178</v>
      </c>
      <c r="E12" t="str">
        <f t="shared" ref="E12" si="2">SUBSTITUTE(SUBSTITUTE(A12,"-","_"),".","_")</f>
        <v>AG4_4A2</v>
      </c>
      <c r="H12">
        <v>10046</v>
      </c>
      <c r="I12" t="s">
        <v>389</v>
      </c>
      <c r="J12" t="s">
        <v>21</v>
      </c>
      <c r="K12" t="str">
        <f>A10</f>
        <v>AG4-4A1</v>
      </c>
      <c r="L12" t="s">
        <v>415</v>
      </c>
      <c r="M12" t="s">
        <v>428</v>
      </c>
    </row>
    <row r="13" spans="1:15" x14ac:dyDescent="0.3">
      <c r="A13" s="11"/>
      <c r="B13" t="str">
        <f>A12&amp;" Drive"</f>
        <v>AG4-4A2 Drive</v>
      </c>
      <c r="C13" t="str">
        <f>A12</f>
        <v>AG4-4A2</v>
      </c>
      <c r="D13" t="s">
        <v>951</v>
      </c>
      <c r="E13" t="str">
        <f>E12</f>
        <v>AG4_4A2</v>
      </c>
      <c r="H13">
        <v>10046</v>
      </c>
      <c r="I13" t="s">
        <v>389</v>
      </c>
      <c r="J13" t="s">
        <v>419</v>
      </c>
      <c r="L13" t="s">
        <v>21</v>
      </c>
      <c r="M13" t="str">
        <f>B11</f>
        <v>AG4-4A1 Drive</v>
      </c>
    </row>
    <row r="14" spans="1:15" x14ac:dyDescent="0.3">
      <c r="A14" s="11" t="s">
        <v>422</v>
      </c>
      <c r="B14" t="str">
        <f>"Flotation Cell Agitator "&amp;RIGHT(A14,2)</f>
        <v>Flotation Cell Agitator A3</v>
      </c>
      <c r="C14" t="s">
        <v>426</v>
      </c>
      <c r="D14" t="s">
        <v>178</v>
      </c>
      <c r="E14" t="str">
        <f t="shared" ref="E14" si="3">SUBSTITUTE(SUBSTITUTE(A14,"-","_"),".","_")</f>
        <v>AG4_4A3</v>
      </c>
      <c r="H14">
        <v>10046</v>
      </c>
      <c r="I14" t="s">
        <v>408</v>
      </c>
      <c r="J14" t="s">
        <v>21</v>
      </c>
      <c r="K14" t="str">
        <f>A12</f>
        <v>AG4-4A2</v>
      </c>
      <c r="L14" t="s">
        <v>415</v>
      </c>
      <c r="M14" t="s">
        <v>429</v>
      </c>
    </row>
    <row r="15" spans="1:15" x14ac:dyDescent="0.3">
      <c r="A15" s="11"/>
      <c r="B15" t="str">
        <f>A14&amp;" Drive"</f>
        <v>AG4-4A3 Drive</v>
      </c>
      <c r="C15" t="str">
        <f>A14</f>
        <v>AG4-4A3</v>
      </c>
      <c r="D15" t="s">
        <v>951</v>
      </c>
      <c r="E15" t="str">
        <f>E14</f>
        <v>AG4_4A3</v>
      </c>
      <c r="H15">
        <v>10046</v>
      </c>
      <c r="I15" t="s">
        <v>408</v>
      </c>
      <c r="J15" t="s">
        <v>419</v>
      </c>
      <c r="L15" t="s">
        <v>21</v>
      </c>
      <c r="M15" t="str">
        <f>B13</f>
        <v>AG4-4A2 Drive</v>
      </c>
    </row>
    <row r="16" spans="1:15" x14ac:dyDescent="0.3">
      <c r="A16" s="11" t="s">
        <v>423</v>
      </c>
      <c r="B16" t="str">
        <f>"Flotation Cell Agitator "&amp;RIGHT(A16,2)</f>
        <v>Flotation Cell Agitator A4</v>
      </c>
      <c r="C16" t="s">
        <v>426</v>
      </c>
      <c r="D16" t="s">
        <v>178</v>
      </c>
      <c r="E16" t="str">
        <f t="shared" ref="E16" si="4">SUBSTITUTE(SUBSTITUTE(A16,"-","_"),".","_")</f>
        <v>AG4_4A4</v>
      </c>
      <c r="H16">
        <v>10046</v>
      </c>
      <c r="I16" t="s">
        <v>407</v>
      </c>
      <c r="J16" t="s">
        <v>21</v>
      </c>
      <c r="K16" t="str">
        <f>A14</f>
        <v>AG4-4A3</v>
      </c>
      <c r="L16" t="s">
        <v>415</v>
      </c>
      <c r="M16" t="s">
        <v>430</v>
      </c>
    </row>
    <row r="17" spans="1:13" x14ac:dyDescent="0.3">
      <c r="A17" s="11"/>
      <c r="B17" t="str">
        <f>A16&amp;" Drive"</f>
        <v>AG4-4A4 Drive</v>
      </c>
      <c r="C17" t="str">
        <f>A16</f>
        <v>AG4-4A4</v>
      </c>
      <c r="D17" t="s">
        <v>951</v>
      </c>
      <c r="E17" t="str">
        <f>E16</f>
        <v>AG4_4A4</v>
      </c>
      <c r="H17">
        <v>10046</v>
      </c>
      <c r="I17" t="s">
        <v>407</v>
      </c>
      <c r="J17" t="s">
        <v>419</v>
      </c>
      <c r="L17" t="s">
        <v>21</v>
      </c>
      <c r="M17" t="str">
        <f>B15</f>
        <v>AG4-4A3 Drive</v>
      </c>
    </row>
    <row r="18" spans="1:13" x14ac:dyDescent="0.3">
      <c r="A18" s="11" t="s">
        <v>424</v>
      </c>
      <c r="B18" t="str">
        <f>"Flotation Cell Agitator "&amp;RIGHT(A18,2)</f>
        <v>Flotation Cell Agitator A5</v>
      </c>
      <c r="C18" t="s">
        <v>426</v>
      </c>
      <c r="D18" t="s">
        <v>178</v>
      </c>
      <c r="E18" t="str">
        <f t="shared" ref="E18" si="5">SUBSTITUTE(SUBSTITUTE(A18,"-","_"),".","_")</f>
        <v>AG4_4A5</v>
      </c>
      <c r="H18">
        <v>10046</v>
      </c>
      <c r="I18" t="s">
        <v>411</v>
      </c>
      <c r="J18" t="s">
        <v>21</v>
      </c>
      <c r="K18" t="str">
        <f>A16</f>
        <v>AG4-4A4</v>
      </c>
      <c r="L18" t="s">
        <v>415</v>
      </c>
      <c r="M18" t="s">
        <v>431</v>
      </c>
    </row>
    <row r="19" spans="1:13" x14ac:dyDescent="0.3">
      <c r="A19" s="11"/>
      <c r="B19" t="str">
        <f>A18&amp;" Drive"</f>
        <v>AG4-4A5 Drive</v>
      </c>
      <c r="C19" t="str">
        <f>A18</f>
        <v>AG4-4A5</v>
      </c>
      <c r="D19" t="s">
        <v>951</v>
      </c>
      <c r="E19" t="str">
        <f>E18</f>
        <v>AG4_4A5</v>
      </c>
      <c r="H19">
        <v>10046</v>
      </c>
      <c r="I19" t="s">
        <v>411</v>
      </c>
      <c r="J19" t="s">
        <v>419</v>
      </c>
      <c r="L19" t="s">
        <v>21</v>
      </c>
      <c r="M19" t="str">
        <f>B17</f>
        <v>AG4-4A4 Drive</v>
      </c>
    </row>
    <row r="20" spans="1:13" x14ac:dyDescent="0.3">
      <c r="A20" s="11" t="s">
        <v>425</v>
      </c>
      <c r="B20" t="str">
        <f>"Flotation Cell Agitator "&amp;RIGHT(A20,2)</f>
        <v>Flotation Cell Agitator A6</v>
      </c>
      <c r="C20" t="s">
        <v>426</v>
      </c>
      <c r="D20" t="s">
        <v>178</v>
      </c>
      <c r="E20" t="str">
        <f t="shared" ref="E20" si="6">SUBSTITUTE(SUBSTITUTE(A20,"-","_"),".","_")</f>
        <v>AG4_4A6</v>
      </c>
      <c r="H20">
        <v>10046</v>
      </c>
      <c r="I20" t="s">
        <v>460</v>
      </c>
      <c r="J20" t="s">
        <v>21</v>
      </c>
      <c r="K20" t="str">
        <f>A18</f>
        <v>AG4-4A5</v>
      </c>
      <c r="L20" t="s">
        <v>415</v>
      </c>
      <c r="M20" t="s">
        <v>432</v>
      </c>
    </row>
    <row r="21" spans="1:13" x14ac:dyDescent="0.3">
      <c r="A21" s="11"/>
      <c r="B21" t="str">
        <f>A20&amp;" Drive"</f>
        <v>AG4-4A6 Drive</v>
      </c>
      <c r="C21" t="str">
        <f>A20</f>
        <v>AG4-4A6</v>
      </c>
      <c r="D21" t="s">
        <v>951</v>
      </c>
      <c r="E21" t="str">
        <f>E20</f>
        <v>AG4_4A6</v>
      </c>
      <c r="H21">
        <v>10046</v>
      </c>
      <c r="I21" t="s">
        <v>460</v>
      </c>
      <c r="J21" t="s">
        <v>419</v>
      </c>
      <c r="L21" t="s">
        <v>21</v>
      </c>
      <c r="M21" t="str">
        <f>B19</f>
        <v>AG4-4A5 Drive</v>
      </c>
    </row>
    <row r="22" spans="1:13" x14ac:dyDescent="0.3">
      <c r="A22" s="11" t="s">
        <v>454</v>
      </c>
      <c r="B22" t="str">
        <f>"Flotation Cell Agitator "&amp;RIGHT(A22,2)</f>
        <v>Flotation Cell Agitator B1</v>
      </c>
      <c r="C22" t="s">
        <v>461</v>
      </c>
      <c r="D22" t="s">
        <v>178</v>
      </c>
      <c r="E22" t="str">
        <f t="shared" ref="E22" si="7">SUBSTITUTE(SUBSTITUTE(A22,"-","_"),".","_")</f>
        <v>AG4_4B1</v>
      </c>
      <c r="H22">
        <v>10046</v>
      </c>
      <c r="I22" t="s">
        <v>389</v>
      </c>
      <c r="J22" t="s">
        <v>415</v>
      </c>
      <c r="K22" t="s">
        <v>448</v>
      </c>
    </row>
    <row r="23" spans="1:13" x14ac:dyDescent="0.3">
      <c r="A23" s="11"/>
      <c r="B23" t="str">
        <f>A22&amp;" Drive"</f>
        <v>AG4-4B1 Drive</v>
      </c>
      <c r="C23" t="str">
        <f>A22</f>
        <v>AG4-4B1</v>
      </c>
      <c r="D23" t="s">
        <v>951</v>
      </c>
      <c r="E23" t="str">
        <f>E22</f>
        <v>AG4_4B1</v>
      </c>
      <c r="H23">
        <v>10046</v>
      </c>
      <c r="I23" t="s">
        <v>389</v>
      </c>
      <c r="J23" t="s">
        <v>419</v>
      </c>
    </row>
    <row r="24" spans="1:13" x14ac:dyDescent="0.3">
      <c r="A24" s="11" t="s">
        <v>455</v>
      </c>
      <c r="B24" t="str">
        <f>"Flotation Cell Agitator "&amp;RIGHT(A24,2)</f>
        <v>Flotation Cell Agitator B2</v>
      </c>
      <c r="C24" t="s">
        <v>461</v>
      </c>
      <c r="D24" t="s">
        <v>178</v>
      </c>
      <c r="E24" t="str">
        <f t="shared" ref="E24" si="8">SUBSTITUTE(SUBSTITUTE(A24,"-","_"),".","_")</f>
        <v>AG4_4B2</v>
      </c>
      <c r="H24">
        <v>10046</v>
      </c>
      <c r="I24" t="s">
        <v>389</v>
      </c>
      <c r="J24" t="s">
        <v>21</v>
      </c>
      <c r="K24" t="str">
        <f>A22</f>
        <v>AG4-4B1</v>
      </c>
      <c r="L24" t="s">
        <v>415</v>
      </c>
      <c r="M24" t="s">
        <v>449</v>
      </c>
    </row>
    <row r="25" spans="1:13" x14ac:dyDescent="0.3">
      <c r="A25" s="11"/>
      <c r="B25" t="str">
        <f>A24&amp;" Drive"</f>
        <v>AG4-4B2 Drive</v>
      </c>
      <c r="C25" t="str">
        <f>A24</f>
        <v>AG4-4B2</v>
      </c>
      <c r="D25" t="s">
        <v>951</v>
      </c>
      <c r="E25" t="str">
        <f>E24</f>
        <v>AG4_4B2</v>
      </c>
      <c r="H25">
        <v>10046</v>
      </c>
      <c r="I25" t="s">
        <v>389</v>
      </c>
      <c r="J25" t="s">
        <v>419</v>
      </c>
      <c r="L25" t="s">
        <v>21</v>
      </c>
      <c r="M25" t="str">
        <f>B23</f>
        <v>AG4-4B1 Drive</v>
      </c>
    </row>
    <row r="26" spans="1:13" x14ac:dyDescent="0.3">
      <c r="A26" s="11" t="s">
        <v>456</v>
      </c>
      <c r="B26" t="str">
        <f>"Flotation Cell Agitator "&amp;RIGHT(A26,2)</f>
        <v>Flotation Cell Agitator B3</v>
      </c>
      <c r="C26" t="s">
        <v>461</v>
      </c>
      <c r="D26" t="s">
        <v>178</v>
      </c>
      <c r="E26" t="str">
        <f t="shared" ref="E26" si="9">SUBSTITUTE(SUBSTITUTE(A26,"-","_"),".","_")</f>
        <v>AG4_4B3</v>
      </c>
      <c r="H26">
        <v>10046</v>
      </c>
      <c r="I26" t="s">
        <v>408</v>
      </c>
      <c r="J26" t="s">
        <v>21</v>
      </c>
      <c r="K26" t="str">
        <f>A24</f>
        <v>AG4-4B2</v>
      </c>
      <c r="L26" t="s">
        <v>415</v>
      </c>
      <c r="M26" t="s">
        <v>450</v>
      </c>
    </row>
    <row r="27" spans="1:13" x14ac:dyDescent="0.3">
      <c r="A27" s="11"/>
      <c r="B27" t="str">
        <f>A26&amp;" Drive"</f>
        <v>AG4-4B3 Drive</v>
      </c>
      <c r="C27" t="str">
        <f>A26</f>
        <v>AG4-4B3</v>
      </c>
      <c r="D27" t="s">
        <v>951</v>
      </c>
      <c r="E27" t="str">
        <f>E26</f>
        <v>AG4_4B3</v>
      </c>
      <c r="H27">
        <v>10046</v>
      </c>
      <c r="I27" t="s">
        <v>408</v>
      </c>
      <c r="J27" t="s">
        <v>419</v>
      </c>
      <c r="L27" t="s">
        <v>21</v>
      </c>
      <c r="M27" t="str">
        <f>B25</f>
        <v>AG4-4B2 Drive</v>
      </c>
    </row>
    <row r="28" spans="1:13" x14ac:dyDescent="0.3">
      <c r="A28" s="11" t="s">
        <v>457</v>
      </c>
      <c r="B28" t="str">
        <f>"Flotation Cell Agitator "&amp;RIGHT(A28,2)</f>
        <v>Flotation Cell Agitator B4</v>
      </c>
      <c r="C28" t="s">
        <v>461</v>
      </c>
      <c r="D28" t="s">
        <v>178</v>
      </c>
      <c r="E28" t="str">
        <f t="shared" ref="E28" si="10">SUBSTITUTE(SUBSTITUTE(A28,"-","_"),".","_")</f>
        <v>AG4_4B4</v>
      </c>
      <c r="H28">
        <v>10046</v>
      </c>
      <c r="I28" t="s">
        <v>407</v>
      </c>
      <c r="J28" t="s">
        <v>21</v>
      </c>
      <c r="K28" t="str">
        <f>A26</f>
        <v>AG4-4B3</v>
      </c>
      <c r="L28" t="s">
        <v>415</v>
      </c>
      <c r="M28" t="s">
        <v>451</v>
      </c>
    </row>
    <row r="29" spans="1:13" x14ac:dyDescent="0.3">
      <c r="A29" s="11"/>
      <c r="B29" t="str">
        <f>A28&amp;" Drive"</f>
        <v>AG4-4B4 Drive</v>
      </c>
      <c r="C29" t="str">
        <f>A28</f>
        <v>AG4-4B4</v>
      </c>
      <c r="D29" t="s">
        <v>951</v>
      </c>
      <c r="E29" t="str">
        <f>E28</f>
        <v>AG4_4B4</v>
      </c>
      <c r="H29">
        <v>10046</v>
      </c>
      <c r="I29" t="s">
        <v>407</v>
      </c>
      <c r="J29" t="s">
        <v>419</v>
      </c>
      <c r="L29" t="s">
        <v>21</v>
      </c>
      <c r="M29" t="str">
        <f>B27</f>
        <v>AG4-4B3 Drive</v>
      </c>
    </row>
    <row r="30" spans="1:13" x14ac:dyDescent="0.3">
      <c r="A30" s="11" t="s">
        <v>458</v>
      </c>
      <c r="B30" t="str">
        <f>"Flotation Cell Agitator "&amp;RIGHT(A30,2)</f>
        <v>Flotation Cell Agitator B5</v>
      </c>
      <c r="C30" t="s">
        <v>461</v>
      </c>
      <c r="D30" t="s">
        <v>178</v>
      </c>
      <c r="E30" t="str">
        <f t="shared" ref="E30" si="11">SUBSTITUTE(SUBSTITUTE(A30,"-","_"),".","_")</f>
        <v>AG4_4B5</v>
      </c>
      <c r="H30">
        <v>10046</v>
      </c>
      <c r="I30" t="s">
        <v>411</v>
      </c>
      <c r="J30" t="s">
        <v>21</v>
      </c>
      <c r="K30" t="str">
        <f>A28</f>
        <v>AG4-4B4</v>
      </c>
      <c r="L30" t="s">
        <v>415</v>
      </c>
      <c r="M30" t="s">
        <v>452</v>
      </c>
    </row>
    <row r="31" spans="1:13" x14ac:dyDescent="0.3">
      <c r="A31" s="11"/>
      <c r="B31" t="str">
        <f>A30&amp;" Drive"</f>
        <v>AG4-4B5 Drive</v>
      </c>
      <c r="C31" t="str">
        <f>A30</f>
        <v>AG4-4B5</v>
      </c>
      <c r="D31" t="s">
        <v>951</v>
      </c>
      <c r="E31" t="str">
        <f>E30</f>
        <v>AG4_4B5</v>
      </c>
      <c r="H31">
        <v>10046</v>
      </c>
      <c r="I31" t="s">
        <v>411</v>
      </c>
      <c r="J31" t="s">
        <v>419</v>
      </c>
      <c r="L31" t="s">
        <v>21</v>
      </c>
      <c r="M31" t="str">
        <f>B29</f>
        <v>AG4-4B4 Drive</v>
      </c>
    </row>
    <row r="32" spans="1:13" x14ac:dyDescent="0.3">
      <c r="A32" s="11" t="s">
        <v>459</v>
      </c>
      <c r="B32" t="str">
        <f>"Flotation Cell Agitator "&amp;RIGHT(A32,2)</f>
        <v>Flotation Cell Agitator B6</v>
      </c>
      <c r="C32" t="s">
        <v>461</v>
      </c>
      <c r="D32" t="s">
        <v>178</v>
      </c>
      <c r="E32" t="str">
        <f t="shared" ref="E32" si="12">SUBSTITUTE(SUBSTITUTE(A32,"-","_"),".","_")</f>
        <v>AG4_4B6</v>
      </c>
      <c r="H32">
        <v>10046</v>
      </c>
      <c r="I32" t="s">
        <v>460</v>
      </c>
      <c r="J32" t="s">
        <v>21</v>
      </c>
      <c r="K32" t="str">
        <f>A30</f>
        <v>AG4-4B5</v>
      </c>
      <c r="L32" t="s">
        <v>415</v>
      </c>
      <c r="M32" t="s">
        <v>453</v>
      </c>
    </row>
    <row r="33" spans="1:13" x14ac:dyDescent="0.3">
      <c r="A33" s="11"/>
      <c r="B33" t="str">
        <f>A32&amp;" Drive"</f>
        <v>AG4-4B6 Drive</v>
      </c>
      <c r="C33" t="str">
        <f>A32</f>
        <v>AG4-4B6</v>
      </c>
      <c r="D33" t="s">
        <v>951</v>
      </c>
      <c r="E33" t="str">
        <f>E32</f>
        <v>AG4_4B6</v>
      </c>
      <c r="H33">
        <v>10046</v>
      </c>
      <c r="I33" t="s">
        <v>460</v>
      </c>
      <c r="J33" t="s">
        <v>419</v>
      </c>
      <c r="L33" t="s">
        <v>21</v>
      </c>
      <c r="M33" t="str">
        <f>B31</f>
        <v>AG4-4B5 Drive</v>
      </c>
    </row>
    <row r="34" spans="1:13" x14ac:dyDescent="0.3">
      <c r="A34" s="11" t="s">
        <v>238</v>
      </c>
      <c r="B34" t="s">
        <v>257</v>
      </c>
      <c r="C34" t="s">
        <v>398</v>
      </c>
      <c r="D34" t="s">
        <v>178</v>
      </c>
      <c r="E34" t="str">
        <f t="shared" si="0"/>
        <v>AG4_4C1</v>
      </c>
      <c r="H34">
        <v>10047</v>
      </c>
      <c r="I34" t="s">
        <v>407</v>
      </c>
      <c r="J34" t="s">
        <v>415</v>
      </c>
      <c r="K34" t="s">
        <v>237</v>
      </c>
    </row>
    <row r="35" spans="1:13" x14ac:dyDescent="0.3">
      <c r="A35" s="11"/>
      <c r="B35" t="str">
        <f>A34&amp;" Drive"</f>
        <v>AG4-4C1 Drive</v>
      </c>
      <c r="C35" t="str">
        <f>A34</f>
        <v>AG4-4C1</v>
      </c>
      <c r="D35" t="s">
        <v>951</v>
      </c>
      <c r="E35" t="str">
        <f>E34</f>
        <v>AG4_4C1</v>
      </c>
      <c r="H35">
        <v>10047</v>
      </c>
      <c r="I35" t="s">
        <v>407</v>
      </c>
      <c r="J35" t="s">
        <v>419</v>
      </c>
    </row>
    <row r="36" spans="1:13" x14ac:dyDescent="0.3">
      <c r="A36" s="11" t="s">
        <v>241</v>
      </c>
      <c r="B36" t="s">
        <v>258</v>
      </c>
      <c r="C36" t="s">
        <v>398</v>
      </c>
      <c r="D36" t="s">
        <v>178</v>
      </c>
      <c r="E36" t="str">
        <f t="shared" si="0"/>
        <v>AG4_4C2</v>
      </c>
      <c r="H36">
        <v>10047</v>
      </c>
      <c r="I36" t="s">
        <v>411</v>
      </c>
      <c r="J36" t="s">
        <v>21</v>
      </c>
      <c r="K36" t="s">
        <v>238</v>
      </c>
      <c r="L36" t="s">
        <v>415</v>
      </c>
      <c r="M36" t="s">
        <v>240</v>
      </c>
    </row>
    <row r="37" spans="1:13" x14ac:dyDescent="0.3">
      <c r="A37" s="11"/>
      <c r="B37" t="str">
        <f>A36&amp;" Drive"</f>
        <v>AG4-4C2 Drive</v>
      </c>
      <c r="C37" t="str">
        <f>A36</f>
        <v>AG4-4C2</v>
      </c>
      <c r="D37" t="s">
        <v>951</v>
      </c>
      <c r="E37" t="str">
        <f>E36</f>
        <v>AG4_4C2</v>
      </c>
      <c r="H37">
        <v>10047</v>
      </c>
      <c r="I37" t="s">
        <v>407</v>
      </c>
      <c r="J37" t="s">
        <v>419</v>
      </c>
    </row>
    <row r="38" spans="1:13" x14ac:dyDescent="0.3">
      <c r="A38" s="11" t="s">
        <v>243</v>
      </c>
      <c r="B38" t="s">
        <v>259</v>
      </c>
      <c r="C38" t="s">
        <v>398</v>
      </c>
      <c r="D38" t="s">
        <v>178</v>
      </c>
      <c r="E38" t="str">
        <f t="shared" si="0"/>
        <v>AG4_4C3</v>
      </c>
      <c r="H38">
        <v>10047</v>
      </c>
      <c r="I38" t="s">
        <v>405</v>
      </c>
      <c r="J38" t="s">
        <v>21</v>
      </c>
      <c r="K38" t="s">
        <v>241</v>
      </c>
      <c r="L38" t="s">
        <v>415</v>
      </c>
      <c r="M38" t="s">
        <v>242</v>
      </c>
    </row>
    <row r="39" spans="1:13" x14ac:dyDescent="0.3">
      <c r="A39" s="11"/>
      <c r="B39" t="str">
        <f>A38&amp;" Drive"</f>
        <v>AG4-4C3 Drive</v>
      </c>
      <c r="C39" t="str">
        <f>A38</f>
        <v>AG4-4C3</v>
      </c>
      <c r="D39" t="s">
        <v>951</v>
      </c>
      <c r="E39" t="str">
        <f>E38</f>
        <v>AG4_4C3</v>
      </c>
      <c r="H39">
        <v>10047</v>
      </c>
      <c r="I39" t="s">
        <v>405</v>
      </c>
      <c r="J39" t="s">
        <v>419</v>
      </c>
      <c r="L39" t="s">
        <v>21</v>
      </c>
      <c r="M39" t="str">
        <f>B37</f>
        <v>AG4-4C2 Drive</v>
      </c>
    </row>
    <row r="40" spans="1:13" x14ac:dyDescent="0.3">
      <c r="A40" s="11" t="s">
        <v>399</v>
      </c>
      <c r="B40" t="s">
        <v>402</v>
      </c>
      <c r="C40" t="s">
        <v>398</v>
      </c>
      <c r="D40" t="s">
        <v>178</v>
      </c>
      <c r="E40" t="str">
        <f t="shared" ref="E40:E47" si="13">SUBSTITUTE(SUBSTITUTE(A40,"-","_"),".","_")</f>
        <v>AG4_4C4</v>
      </c>
      <c r="H40">
        <v>10047</v>
      </c>
      <c r="I40" t="s">
        <v>412</v>
      </c>
      <c r="J40" t="s">
        <v>21</v>
      </c>
      <c r="K40" t="s">
        <v>243</v>
      </c>
      <c r="L40" t="s">
        <v>415</v>
      </c>
      <c r="M40" t="s">
        <v>416</v>
      </c>
    </row>
    <row r="41" spans="1:13" x14ac:dyDescent="0.3">
      <c r="A41" s="11"/>
      <c r="B41" t="str">
        <f>A40&amp;" Drive"</f>
        <v>AG4-4C4 Drive</v>
      </c>
      <c r="C41" t="str">
        <f>A40</f>
        <v>AG4-4C4</v>
      </c>
      <c r="D41" t="s">
        <v>951</v>
      </c>
      <c r="E41" t="str">
        <f>E40</f>
        <v>AG4_4C4</v>
      </c>
      <c r="H41">
        <v>10047</v>
      </c>
      <c r="I41" t="s">
        <v>412</v>
      </c>
      <c r="J41" t="s">
        <v>419</v>
      </c>
      <c r="L41" t="s">
        <v>21</v>
      </c>
      <c r="M41" t="str">
        <f>B39</f>
        <v>AG4-4C3 Drive</v>
      </c>
    </row>
    <row r="42" spans="1:13" x14ac:dyDescent="0.3">
      <c r="A42" s="11" t="s">
        <v>400</v>
      </c>
      <c r="B42" t="s">
        <v>403</v>
      </c>
      <c r="C42" t="s">
        <v>398</v>
      </c>
      <c r="D42" t="s">
        <v>178</v>
      </c>
      <c r="E42" t="str">
        <f t="shared" si="13"/>
        <v>AG4_4C5</v>
      </c>
      <c r="H42">
        <v>10047</v>
      </c>
      <c r="I42" t="s">
        <v>413</v>
      </c>
      <c r="J42" t="s">
        <v>21</v>
      </c>
      <c r="K42" t="s">
        <v>399</v>
      </c>
      <c r="L42" t="s">
        <v>415</v>
      </c>
      <c r="M42" t="s">
        <v>417</v>
      </c>
    </row>
    <row r="43" spans="1:13" x14ac:dyDescent="0.3">
      <c r="A43" s="11"/>
      <c r="B43" t="str">
        <f>A42&amp;" Drive"</f>
        <v>AG4-4C5 Drive</v>
      </c>
      <c r="C43" t="str">
        <f>A42</f>
        <v>AG4-4C5</v>
      </c>
      <c r="D43" t="s">
        <v>951</v>
      </c>
      <c r="E43" t="str">
        <f>E42</f>
        <v>AG4_4C5</v>
      </c>
      <c r="H43">
        <v>10047</v>
      </c>
      <c r="I43" t="s">
        <v>413</v>
      </c>
      <c r="J43" t="s">
        <v>419</v>
      </c>
      <c r="L43" t="s">
        <v>21</v>
      </c>
      <c r="M43" t="str">
        <f>B41</f>
        <v>AG4-4C4 Drive</v>
      </c>
    </row>
    <row r="44" spans="1:13" x14ac:dyDescent="0.3">
      <c r="A44" s="11" t="s">
        <v>401</v>
      </c>
      <c r="B44" t="s">
        <v>404</v>
      </c>
      <c r="C44" t="s">
        <v>398</v>
      </c>
      <c r="D44" t="s">
        <v>178</v>
      </c>
      <c r="E44" t="str">
        <f t="shared" si="13"/>
        <v>AG4_4C6</v>
      </c>
      <c r="H44">
        <v>10047</v>
      </c>
      <c r="I44" t="s">
        <v>414</v>
      </c>
      <c r="J44" t="s">
        <v>21</v>
      </c>
      <c r="K44" t="s">
        <v>400</v>
      </c>
      <c r="L44" t="s">
        <v>415</v>
      </c>
      <c r="M44" t="s">
        <v>418</v>
      </c>
    </row>
    <row r="45" spans="1:13" x14ac:dyDescent="0.3">
      <c r="A45" s="11"/>
      <c r="B45" t="str">
        <f>A44&amp;" Drive"</f>
        <v>AG4-4C6 Drive</v>
      </c>
      <c r="C45" t="str">
        <f>A44</f>
        <v>AG4-4C6</v>
      </c>
      <c r="D45" t="s">
        <v>951</v>
      </c>
      <c r="E45" t="str">
        <f>E44</f>
        <v>AG4_4C6</v>
      </c>
      <c r="H45">
        <v>10047</v>
      </c>
      <c r="I45" t="s">
        <v>414</v>
      </c>
      <c r="J45" t="s">
        <v>419</v>
      </c>
      <c r="L45" t="s">
        <v>21</v>
      </c>
      <c r="M45" t="str">
        <f>B43</f>
        <v>AG4-4C5 Drive</v>
      </c>
    </row>
    <row r="46" spans="1:13" x14ac:dyDescent="0.3">
      <c r="A46" s="11" t="s">
        <v>532</v>
      </c>
      <c r="B46" t="s">
        <v>533</v>
      </c>
      <c r="C46" t="s">
        <v>534</v>
      </c>
      <c r="D46" t="s">
        <v>533</v>
      </c>
      <c r="E46" t="str">
        <f t="shared" si="13"/>
        <v>AT4_14_1</v>
      </c>
      <c r="H46">
        <v>10022</v>
      </c>
      <c r="I46" t="s">
        <v>414</v>
      </c>
    </row>
    <row r="47" spans="1:13" x14ac:dyDescent="0.3">
      <c r="A47" s="11" t="s">
        <v>535</v>
      </c>
      <c r="B47" t="s">
        <v>533</v>
      </c>
      <c r="C47" t="s">
        <v>463</v>
      </c>
      <c r="D47" t="s">
        <v>533</v>
      </c>
      <c r="E47" t="str">
        <f t="shared" si="13"/>
        <v>AT4_38_1</v>
      </c>
      <c r="H47">
        <v>10026</v>
      </c>
      <c r="I47" t="s">
        <v>536</v>
      </c>
    </row>
    <row r="48" spans="1:13" x14ac:dyDescent="0.3">
      <c r="A48" s="10" t="s">
        <v>61</v>
      </c>
      <c r="B48" t="s">
        <v>62</v>
      </c>
      <c r="C48" t="s">
        <v>491</v>
      </c>
      <c r="D48" t="s">
        <v>80</v>
      </c>
      <c r="E48" t="str">
        <f t="shared" si="0"/>
        <v>BX3_13C</v>
      </c>
    </row>
    <row r="49" spans="1:13" x14ac:dyDescent="0.3">
      <c r="A49" s="11" t="s">
        <v>537</v>
      </c>
      <c r="B49" t="s">
        <v>538</v>
      </c>
      <c r="C49" t="s">
        <v>491</v>
      </c>
      <c r="D49" t="s">
        <v>80</v>
      </c>
      <c r="E49" t="str">
        <f t="shared" ref="E49" si="14">SUBSTITUTE(SUBSTITUTE(A49,"-","_"),".","_")</f>
        <v>BX3_14</v>
      </c>
      <c r="H49">
        <v>10014</v>
      </c>
      <c r="I49" t="s">
        <v>471</v>
      </c>
    </row>
    <row r="50" spans="1:13" x14ac:dyDescent="0.3">
      <c r="A50" s="11" t="s">
        <v>37</v>
      </c>
      <c r="B50" t="s">
        <v>79</v>
      </c>
      <c r="C50" t="s">
        <v>534</v>
      </c>
      <c r="D50" t="s">
        <v>80</v>
      </c>
      <c r="E50" t="str">
        <f t="shared" si="0"/>
        <v>BX4_13A</v>
      </c>
      <c r="H50">
        <v>10022</v>
      </c>
      <c r="I50" t="s">
        <v>412</v>
      </c>
      <c r="J50" t="s">
        <v>36</v>
      </c>
      <c r="K50" t="s">
        <v>42</v>
      </c>
    </row>
    <row r="51" spans="1:13" x14ac:dyDescent="0.3">
      <c r="A51" s="11" t="s">
        <v>81</v>
      </c>
      <c r="B51" t="s">
        <v>82</v>
      </c>
      <c r="C51" t="s">
        <v>534</v>
      </c>
      <c r="D51" t="s">
        <v>80</v>
      </c>
      <c r="E51" t="str">
        <f t="shared" si="0"/>
        <v>BX4_13B</v>
      </c>
      <c r="H51">
        <v>10022</v>
      </c>
      <c r="I51" t="s">
        <v>470</v>
      </c>
      <c r="J51" t="s">
        <v>83</v>
      </c>
      <c r="K51" t="s">
        <v>42</v>
      </c>
    </row>
    <row r="52" spans="1:13" x14ac:dyDescent="0.3">
      <c r="A52" s="11" t="s">
        <v>323</v>
      </c>
      <c r="B52" t="s">
        <v>326</v>
      </c>
      <c r="C52" t="s">
        <v>463</v>
      </c>
      <c r="D52" t="s">
        <v>52</v>
      </c>
      <c r="E52" t="str">
        <f t="shared" si="0"/>
        <v>BX4_32A</v>
      </c>
      <c r="H52">
        <v>10027</v>
      </c>
      <c r="I52" t="s">
        <v>539</v>
      </c>
      <c r="J52" t="s">
        <v>31</v>
      </c>
      <c r="K52" t="s">
        <v>585</v>
      </c>
    </row>
    <row r="53" spans="1:13" x14ac:dyDescent="0.3">
      <c r="A53" s="11" t="s">
        <v>540</v>
      </c>
      <c r="B53" t="s">
        <v>541</v>
      </c>
      <c r="C53" t="s">
        <v>463</v>
      </c>
      <c r="D53" t="s">
        <v>52</v>
      </c>
      <c r="E53" t="str">
        <f t="shared" ref="E53" si="15">SUBSTITUTE(SUBSTITUTE(A53,"-","_"),".","_")</f>
        <v>BX4_32B</v>
      </c>
      <c r="H53">
        <v>10027</v>
      </c>
      <c r="I53" t="s">
        <v>542</v>
      </c>
    </row>
    <row r="54" spans="1:13" x14ac:dyDescent="0.3">
      <c r="A54" s="11" t="s">
        <v>295</v>
      </c>
      <c r="B54" t="s">
        <v>296</v>
      </c>
      <c r="C54" t="s">
        <v>463</v>
      </c>
      <c r="D54" t="s">
        <v>545</v>
      </c>
      <c r="E54" t="str">
        <f t="shared" si="0"/>
        <v>CH4_32C</v>
      </c>
      <c r="H54">
        <v>10027</v>
      </c>
      <c r="I54" t="s">
        <v>407</v>
      </c>
      <c r="J54" t="s">
        <v>293</v>
      </c>
      <c r="K54" t="s">
        <v>462</v>
      </c>
      <c r="L54" t="s">
        <v>21</v>
      </c>
      <c r="M54" t="s">
        <v>544</v>
      </c>
    </row>
    <row r="55" spans="1:13" x14ac:dyDescent="0.3">
      <c r="A55" s="11" t="s">
        <v>544</v>
      </c>
      <c r="B55" t="s">
        <v>543</v>
      </c>
      <c r="C55" t="s">
        <v>463</v>
      </c>
      <c r="D55" t="s">
        <v>545</v>
      </c>
      <c r="E55" t="str">
        <f t="shared" si="0"/>
        <v>CH4_32A</v>
      </c>
      <c r="H55">
        <v>10027</v>
      </c>
      <c r="I55" t="s">
        <v>493</v>
      </c>
      <c r="J55" t="s">
        <v>293</v>
      </c>
      <c r="K55" t="s">
        <v>294</v>
      </c>
    </row>
    <row r="56" spans="1:13" x14ac:dyDescent="0.3">
      <c r="A56" s="11" t="s">
        <v>335</v>
      </c>
      <c r="B56" t="s">
        <v>344</v>
      </c>
      <c r="C56" t="s">
        <v>463</v>
      </c>
      <c r="D56" t="s">
        <v>545</v>
      </c>
      <c r="E56" t="str">
        <f t="shared" si="0"/>
        <v>CH4_34</v>
      </c>
      <c r="H56">
        <v>10026</v>
      </c>
      <c r="I56" t="s">
        <v>470</v>
      </c>
      <c r="J56" t="s">
        <v>57</v>
      </c>
      <c r="K56" t="s">
        <v>345</v>
      </c>
    </row>
    <row r="57" spans="1:13" x14ac:dyDescent="0.3">
      <c r="A57" s="11" t="s">
        <v>546</v>
      </c>
      <c r="B57" t="s">
        <v>548</v>
      </c>
      <c r="C57" t="s">
        <v>426</v>
      </c>
      <c r="D57" t="s">
        <v>550</v>
      </c>
      <c r="E57" t="str">
        <f t="shared" ref="E57" si="16">SUBSTITUTE(SUBSTITUTE(A57,"-","_"),".","_")</f>
        <v>CT4_4A_1</v>
      </c>
      <c r="H57">
        <v>10046</v>
      </c>
      <c r="I57" t="s">
        <v>471</v>
      </c>
    </row>
    <row r="58" spans="1:13" x14ac:dyDescent="0.3">
      <c r="A58" s="11" t="s">
        <v>547</v>
      </c>
      <c r="B58" t="s">
        <v>549</v>
      </c>
      <c r="C58" t="s">
        <v>461</v>
      </c>
      <c r="D58" t="s">
        <v>550</v>
      </c>
      <c r="E58" t="str">
        <f t="shared" ref="E58" si="17">SUBSTITUTE(SUBSTITUTE(A58,"-","_"),".","_")</f>
        <v>CT4_4B_1</v>
      </c>
      <c r="H58">
        <v>10046</v>
      </c>
      <c r="I58" t="s">
        <v>551</v>
      </c>
    </row>
    <row r="59" spans="1:13" x14ac:dyDescent="0.3">
      <c r="A59" s="11" t="s">
        <v>151</v>
      </c>
      <c r="B59" t="s">
        <v>152</v>
      </c>
      <c r="C59" t="s">
        <v>398</v>
      </c>
      <c r="D59" t="s">
        <v>550</v>
      </c>
      <c r="E59" t="str">
        <f t="shared" si="0"/>
        <v>CT4_4C_1</v>
      </c>
      <c r="H59">
        <v>10047</v>
      </c>
      <c r="I59" t="s">
        <v>552</v>
      </c>
    </row>
    <row r="60" spans="1:13" x14ac:dyDescent="0.3">
      <c r="A60" s="11" t="s">
        <v>553</v>
      </c>
      <c r="B60" t="s">
        <v>311</v>
      </c>
      <c r="C60" t="s">
        <v>484</v>
      </c>
      <c r="D60" t="s">
        <v>44</v>
      </c>
      <c r="E60" t="str">
        <f t="shared" si="0"/>
        <v>CY3_10A_1</v>
      </c>
      <c r="H60">
        <v>10012</v>
      </c>
      <c r="I60" t="s">
        <v>412</v>
      </c>
      <c r="J60" t="s">
        <v>66</v>
      </c>
      <c r="K60" t="s">
        <v>84</v>
      </c>
    </row>
    <row r="61" spans="1:13" x14ac:dyDescent="0.3">
      <c r="A61" s="11" t="s">
        <v>554</v>
      </c>
      <c r="B61" t="s">
        <v>312</v>
      </c>
      <c r="C61" t="s">
        <v>484</v>
      </c>
      <c r="D61" t="s">
        <v>44</v>
      </c>
      <c r="E61" t="str">
        <f t="shared" si="0"/>
        <v>CY3_10A_2</v>
      </c>
      <c r="H61">
        <v>10012</v>
      </c>
      <c r="I61" t="s">
        <v>414</v>
      </c>
      <c r="J61" t="s">
        <v>21</v>
      </c>
      <c r="K61" t="s">
        <v>553</v>
      </c>
      <c r="L61" t="s">
        <v>66</v>
      </c>
      <c r="M61" t="s">
        <v>88</v>
      </c>
    </row>
    <row r="62" spans="1:13" x14ac:dyDescent="0.3">
      <c r="A62" s="11" t="s">
        <v>555</v>
      </c>
      <c r="B62" t="s">
        <v>557</v>
      </c>
      <c r="C62" t="s">
        <v>485</v>
      </c>
      <c r="D62" t="s">
        <v>44</v>
      </c>
      <c r="E62" t="str">
        <f t="shared" ref="E62:E63" si="18">SUBSTITUTE(SUBSTITUTE(A62,"-","_"),".","_")</f>
        <v>CY3_10B_1</v>
      </c>
      <c r="H62">
        <v>10013</v>
      </c>
      <c r="I62" t="s">
        <v>412</v>
      </c>
      <c r="J62" t="s">
        <v>66</v>
      </c>
      <c r="K62" t="s">
        <v>84</v>
      </c>
    </row>
    <row r="63" spans="1:13" x14ac:dyDescent="0.3">
      <c r="A63" s="11" t="s">
        <v>556</v>
      </c>
      <c r="B63" t="s">
        <v>558</v>
      </c>
      <c r="C63" t="s">
        <v>485</v>
      </c>
      <c r="D63" t="s">
        <v>44</v>
      </c>
      <c r="E63" t="str">
        <f t="shared" si="18"/>
        <v>CY3_10B_2</v>
      </c>
      <c r="H63">
        <v>10013</v>
      </c>
      <c r="I63" t="s">
        <v>414</v>
      </c>
      <c r="J63" t="s">
        <v>21</v>
      </c>
      <c r="K63" t="s">
        <v>553</v>
      </c>
      <c r="L63" t="s">
        <v>66</v>
      </c>
      <c r="M63" t="s">
        <v>88</v>
      </c>
    </row>
    <row r="64" spans="1:13" x14ac:dyDescent="0.3">
      <c r="A64" s="11" t="s">
        <v>42</v>
      </c>
      <c r="B64" t="s">
        <v>43</v>
      </c>
      <c r="C64" t="s">
        <v>463</v>
      </c>
      <c r="D64" t="s">
        <v>44</v>
      </c>
      <c r="E64" t="str">
        <f t="shared" si="0"/>
        <v>CY4_13A</v>
      </c>
      <c r="H64">
        <v>10027</v>
      </c>
      <c r="I64" t="s">
        <v>477</v>
      </c>
      <c r="J64" t="s">
        <v>36</v>
      </c>
      <c r="K64" t="s">
        <v>45</v>
      </c>
    </row>
    <row r="65" spans="1:13" x14ac:dyDescent="0.3">
      <c r="A65" s="11" t="s">
        <v>294</v>
      </c>
      <c r="B65" t="str">
        <f>"Tailings Cyclone "&amp;RIGHT(A65,1)</f>
        <v>Tailings Cyclone A</v>
      </c>
      <c r="C65" t="s">
        <v>463</v>
      </c>
      <c r="D65" t="s">
        <v>44</v>
      </c>
      <c r="E65" t="str">
        <f t="shared" si="0"/>
        <v>CY4_32A</v>
      </c>
      <c r="H65">
        <v>10027</v>
      </c>
      <c r="I65" t="s">
        <v>464</v>
      </c>
      <c r="J65" t="s">
        <v>31</v>
      </c>
      <c r="K65" t="s">
        <v>327</v>
      </c>
    </row>
    <row r="66" spans="1:13" x14ac:dyDescent="0.3">
      <c r="A66" s="11" t="s">
        <v>466</v>
      </c>
      <c r="B66" t="str">
        <f t="shared" ref="B66:B72" si="19">"Tailings Cyclone "&amp;RIGHT(A66,1)</f>
        <v>Tailings Cyclone B</v>
      </c>
      <c r="C66" t="s">
        <v>463</v>
      </c>
      <c r="D66" t="s">
        <v>44</v>
      </c>
      <c r="E66" t="str">
        <f t="shared" ref="E66:E68" si="20">SUBSTITUTE(SUBSTITUTE(A66,"-","_"),".","_")</f>
        <v>CY4_32B</v>
      </c>
      <c r="H66">
        <v>10027</v>
      </c>
      <c r="I66" t="s">
        <v>469</v>
      </c>
      <c r="J66" t="s">
        <v>31</v>
      </c>
      <c r="K66" t="str">
        <f>"FV4-32"&amp;RIGHT(A66,1)&amp;".1"</f>
        <v>FV4-32B.1</v>
      </c>
      <c r="L66" t="s">
        <v>21</v>
      </c>
      <c r="M66" t="str">
        <f>A65</f>
        <v>CY4-32A</v>
      </c>
    </row>
    <row r="67" spans="1:13" x14ac:dyDescent="0.3">
      <c r="A67" s="11" t="s">
        <v>467</v>
      </c>
      <c r="B67" t="str">
        <f t="shared" si="19"/>
        <v>Tailings Cyclone C</v>
      </c>
      <c r="C67" t="s">
        <v>463</v>
      </c>
      <c r="D67" t="s">
        <v>44</v>
      </c>
      <c r="E67" t="str">
        <f t="shared" si="20"/>
        <v>CY4_32C</v>
      </c>
      <c r="H67">
        <v>10027</v>
      </c>
      <c r="I67" t="s">
        <v>470</v>
      </c>
      <c r="J67" t="s">
        <v>31</v>
      </c>
      <c r="K67" t="str">
        <f t="shared" ref="K67:K69" si="21">"FV4-32"&amp;RIGHT(A67,1)&amp;".1"</f>
        <v>FV4-32C.1</v>
      </c>
      <c r="L67" t="s">
        <v>21</v>
      </c>
      <c r="M67" t="str">
        <f t="shared" ref="M67:M72" si="22">A66</f>
        <v>CY4-32B</v>
      </c>
    </row>
    <row r="68" spans="1:13" x14ac:dyDescent="0.3">
      <c r="A68" s="11" t="s">
        <v>468</v>
      </c>
      <c r="B68" t="str">
        <f t="shared" si="19"/>
        <v>Tailings Cyclone D</v>
      </c>
      <c r="C68" t="s">
        <v>463</v>
      </c>
      <c r="D68" t="s">
        <v>44</v>
      </c>
      <c r="E68" t="str">
        <f t="shared" si="20"/>
        <v>CY4_32D</v>
      </c>
      <c r="H68">
        <v>10027</v>
      </c>
      <c r="I68" t="s">
        <v>471</v>
      </c>
      <c r="J68" t="s">
        <v>31</v>
      </c>
      <c r="K68" t="str">
        <f t="shared" si="21"/>
        <v>FV4-32D.1</v>
      </c>
      <c r="L68" t="s">
        <v>21</v>
      </c>
      <c r="M68" t="str">
        <f t="shared" si="22"/>
        <v>CY4-32C</v>
      </c>
    </row>
    <row r="69" spans="1:13" x14ac:dyDescent="0.3">
      <c r="A69" s="11" t="s">
        <v>462</v>
      </c>
      <c r="B69" t="str">
        <f t="shared" si="19"/>
        <v>Tailings Cyclone E</v>
      </c>
      <c r="C69" t="s">
        <v>463</v>
      </c>
      <c r="D69" t="s">
        <v>44</v>
      </c>
      <c r="E69" t="str">
        <f t="shared" si="0"/>
        <v>CY4_32E</v>
      </c>
      <c r="H69">
        <v>10027</v>
      </c>
      <c r="I69" t="s">
        <v>465</v>
      </c>
      <c r="J69" t="s">
        <v>31</v>
      </c>
      <c r="K69" t="str">
        <f t="shared" si="21"/>
        <v>FV4-32E.1</v>
      </c>
      <c r="L69" t="s">
        <v>21</v>
      </c>
      <c r="M69" t="str">
        <f t="shared" si="22"/>
        <v>CY4-32D</v>
      </c>
    </row>
    <row r="70" spans="1:13" x14ac:dyDescent="0.3">
      <c r="A70" s="11" t="s">
        <v>472</v>
      </c>
      <c r="B70" t="str">
        <f>"Tailings Cyclone "&amp;RIGHT(A70,1)</f>
        <v>Tailings Cyclone F</v>
      </c>
      <c r="C70" t="s">
        <v>463</v>
      </c>
      <c r="D70" t="s">
        <v>44</v>
      </c>
      <c r="E70" t="str">
        <f t="shared" ref="E70:E72" si="23">SUBSTITUTE(SUBSTITUTE(A70,"-","_"),".","_")</f>
        <v>CY4_32F</v>
      </c>
      <c r="H70">
        <v>10027</v>
      </c>
      <c r="I70" t="s">
        <v>475</v>
      </c>
      <c r="J70" t="s">
        <v>31</v>
      </c>
      <c r="K70" t="s">
        <v>572</v>
      </c>
      <c r="L70" t="s">
        <v>21</v>
      </c>
      <c r="M70" t="str">
        <f t="shared" si="22"/>
        <v>CY4-32E</v>
      </c>
    </row>
    <row r="71" spans="1:13" x14ac:dyDescent="0.3">
      <c r="A71" s="11" t="s">
        <v>473</v>
      </c>
      <c r="B71" t="str">
        <f t="shared" si="19"/>
        <v>Tailings Cyclone G</v>
      </c>
      <c r="C71" t="s">
        <v>463</v>
      </c>
      <c r="D71" t="s">
        <v>44</v>
      </c>
      <c r="E71" t="str">
        <f t="shared" si="23"/>
        <v>CY4_32G</v>
      </c>
      <c r="H71">
        <v>10027</v>
      </c>
      <c r="I71" t="s">
        <v>476</v>
      </c>
      <c r="J71" t="s">
        <v>31</v>
      </c>
      <c r="K71" t="str">
        <f>"FV4-32"&amp;RIGHT(A71,1)&amp;".1"</f>
        <v>FV4-32G.1</v>
      </c>
      <c r="L71" t="s">
        <v>21</v>
      </c>
      <c r="M71" t="str">
        <f t="shared" si="22"/>
        <v>CY4-32F</v>
      </c>
    </row>
    <row r="72" spans="1:13" x14ac:dyDescent="0.3">
      <c r="A72" s="11" t="s">
        <v>474</v>
      </c>
      <c r="B72" t="str">
        <f t="shared" si="19"/>
        <v>Tailings Cyclone H</v>
      </c>
      <c r="C72" t="s">
        <v>463</v>
      </c>
      <c r="D72" t="s">
        <v>44</v>
      </c>
      <c r="E72" t="str">
        <f t="shared" si="23"/>
        <v>CY4_32H</v>
      </c>
      <c r="H72">
        <v>10027</v>
      </c>
      <c r="I72" t="s">
        <v>477</v>
      </c>
      <c r="J72" t="s">
        <v>31</v>
      </c>
      <c r="K72" t="str">
        <f t="shared" ref="K72" si="24">"FV4-32"&amp;RIGHT(A72,1)&amp;".1"</f>
        <v>FV4-32H.1</v>
      </c>
      <c r="L72" t="s">
        <v>21</v>
      </c>
      <c r="M72" t="str">
        <f t="shared" si="22"/>
        <v>CY4-32G</v>
      </c>
    </row>
    <row r="73" spans="1:13" x14ac:dyDescent="0.3">
      <c r="A73" s="10" t="s">
        <v>291</v>
      </c>
      <c r="B73" t="s">
        <v>292</v>
      </c>
      <c r="C73" t="s">
        <v>463</v>
      </c>
      <c r="D73" t="s">
        <v>116</v>
      </c>
      <c r="E73" t="str">
        <f t="shared" si="0"/>
        <v>DCV3_20A_1</v>
      </c>
      <c r="J73" t="s">
        <v>76</v>
      </c>
      <c r="K73" t="s">
        <v>104</v>
      </c>
    </row>
    <row r="74" spans="1:13" x14ac:dyDescent="0.3">
      <c r="A74" s="11" t="s">
        <v>104</v>
      </c>
      <c r="B74" t="s">
        <v>105</v>
      </c>
      <c r="C74" t="s">
        <v>484</v>
      </c>
      <c r="D74" s="15" t="s">
        <v>1007</v>
      </c>
      <c r="E74" t="str">
        <f t="shared" si="0"/>
        <v>DIC3_20A_1</v>
      </c>
      <c r="H74">
        <v>10012</v>
      </c>
      <c r="I74" t="s">
        <v>494</v>
      </c>
      <c r="J74" t="s">
        <v>76</v>
      </c>
      <c r="K74" t="s">
        <v>106</v>
      </c>
    </row>
    <row r="75" spans="1:13" x14ac:dyDescent="0.3">
      <c r="A75" s="11" t="s">
        <v>559</v>
      </c>
      <c r="B75" t="s">
        <v>560</v>
      </c>
      <c r="C75" t="s">
        <v>485</v>
      </c>
      <c r="D75" s="15" t="s">
        <v>1007</v>
      </c>
      <c r="E75" t="str">
        <f t="shared" ref="E75" si="25">SUBSTITUTE(SUBSTITUTE(A75,"-","_"),".","_")</f>
        <v>DIC3_20B_1</v>
      </c>
      <c r="H75">
        <v>10013</v>
      </c>
      <c r="I75" t="s">
        <v>494</v>
      </c>
      <c r="J75" t="s">
        <v>76</v>
      </c>
      <c r="K75" t="s">
        <v>106</v>
      </c>
    </row>
    <row r="76" spans="1:13" x14ac:dyDescent="0.3">
      <c r="A76" s="9" t="s">
        <v>608</v>
      </c>
      <c r="B76" s="15" t="s">
        <v>1009</v>
      </c>
      <c r="C76" t="s">
        <v>491</v>
      </c>
      <c r="D76" s="15" t="s">
        <v>52</v>
      </c>
      <c r="E76" t="s">
        <v>610</v>
      </c>
      <c r="H76">
        <v>10014</v>
      </c>
      <c r="I76" t="s">
        <v>487</v>
      </c>
    </row>
    <row r="77" spans="1:13" x14ac:dyDescent="0.3">
      <c r="A77" s="9" t="s">
        <v>611</v>
      </c>
      <c r="B77" s="15" t="s">
        <v>1010</v>
      </c>
      <c r="C77" t="s">
        <v>491</v>
      </c>
      <c r="D77" s="15" t="s">
        <v>52</v>
      </c>
      <c r="E77" t="s">
        <v>612</v>
      </c>
      <c r="H77">
        <v>10014</v>
      </c>
      <c r="I77" t="s">
        <v>552</v>
      </c>
    </row>
    <row r="78" spans="1:13" x14ac:dyDescent="0.3">
      <c r="A78" s="11" t="s">
        <v>63</v>
      </c>
      <c r="B78" t="s">
        <v>64</v>
      </c>
      <c r="C78" t="s">
        <v>484</v>
      </c>
      <c r="D78" t="s">
        <v>65</v>
      </c>
      <c r="E78" t="str">
        <f t="shared" si="0"/>
        <v>DT3_17A</v>
      </c>
      <c r="H78">
        <v>10012</v>
      </c>
      <c r="I78" t="s">
        <v>409</v>
      </c>
      <c r="J78" t="s">
        <v>66</v>
      </c>
      <c r="K78" t="s">
        <v>67</v>
      </c>
    </row>
    <row r="79" spans="1:13" x14ac:dyDescent="0.3">
      <c r="A79" s="11" t="s">
        <v>478</v>
      </c>
      <c r="B79" t="s">
        <v>479</v>
      </c>
      <c r="C79" t="s">
        <v>485</v>
      </c>
      <c r="D79" t="s">
        <v>65</v>
      </c>
      <c r="E79" t="str">
        <f t="shared" ref="E79" si="26">SUBSTITUTE(SUBSTITUTE(A79,"-","_"),".","_")</f>
        <v>DT3_17B</v>
      </c>
      <c r="H79">
        <v>10013</v>
      </c>
      <c r="I79" t="s">
        <v>409</v>
      </c>
      <c r="J79" t="s">
        <v>66</v>
      </c>
      <c r="K79" t="s">
        <v>488</v>
      </c>
    </row>
    <row r="80" spans="1:13" x14ac:dyDescent="0.3">
      <c r="A80" s="11" t="s">
        <v>54</v>
      </c>
      <c r="B80" t="s">
        <v>55</v>
      </c>
      <c r="C80" t="s">
        <v>484</v>
      </c>
      <c r="D80" t="s">
        <v>56</v>
      </c>
      <c r="E80" t="str">
        <f t="shared" si="0"/>
        <v>DT3_18A</v>
      </c>
      <c r="H80">
        <v>10012</v>
      </c>
      <c r="I80" t="s">
        <v>486</v>
      </c>
      <c r="J80" t="s">
        <v>57</v>
      </c>
      <c r="K80" t="s">
        <v>58</v>
      </c>
    </row>
    <row r="81" spans="1:11" x14ac:dyDescent="0.3">
      <c r="A81" s="11" t="s">
        <v>480</v>
      </c>
      <c r="B81" t="s">
        <v>481</v>
      </c>
      <c r="C81" t="s">
        <v>485</v>
      </c>
      <c r="D81" t="s">
        <v>56</v>
      </c>
      <c r="E81" t="str">
        <f t="shared" ref="E81" si="27">SUBSTITUTE(SUBSTITUTE(A81,"-","_"),".","_")</f>
        <v>DT3_18B</v>
      </c>
      <c r="H81">
        <v>10013</v>
      </c>
      <c r="I81" t="s">
        <v>486</v>
      </c>
      <c r="J81" t="s">
        <v>57</v>
      </c>
      <c r="K81" t="s">
        <v>489</v>
      </c>
    </row>
    <row r="82" spans="1:11" x14ac:dyDescent="0.3">
      <c r="A82" s="11" t="s">
        <v>59</v>
      </c>
      <c r="B82" t="s">
        <v>60</v>
      </c>
      <c r="C82" t="s">
        <v>484</v>
      </c>
      <c r="D82" t="s">
        <v>56</v>
      </c>
      <c r="E82" t="str">
        <f t="shared" si="0"/>
        <v>DT3_19A</v>
      </c>
      <c r="H82">
        <v>10012</v>
      </c>
      <c r="I82" t="s">
        <v>487</v>
      </c>
      <c r="J82" t="s">
        <v>57</v>
      </c>
      <c r="K82" t="s">
        <v>58</v>
      </c>
    </row>
    <row r="83" spans="1:11" x14ac:dyDescent="0.3">
      <c r="A83" s="11" t="s">
        <v>482</v>
      </c>
      <c r="B83" t="s">
        <v>483</v>
      </c>
      <c r="C83" t="s">
        <v>485</v>
      </c>
      <c r="D83" t="s">
        <v>56</v>
      </c>
      <c r="E83" t="str">
        <f t="shared" ref="E83" si="28">SUBSTITUTE(SUBSTITUTE(A83,"-","_"),".","_")</f>
        <v>DT3_19B</v>
      </c>
      <c r="H83">
        <v>10013</v>
      </c>
      <c r="I83" t="s">
        <v>487</v>
      </c>
      <c r="J83" t="s">
        <v>57</v>
      </c>
      <c r="K83" t="s">
        <v>489</v>
      </c>
    </row>
    <row r="84" spans="1:11" x14ac:dyDescent="0.3">
      <c r="A84" s="10" t="s">
        <v>106</v>
      </c>
      <c r="B84" t="s">
        <v>107</v>
      </c>
      <c r="C84" t="s">
        <v>484</v>
      </c>
      <c r="D84" s="15" t="s">
        <v>1008</v>
      </c>
      <c r="E84" t="str">
        <f t="shared" si="0"/>
        <v>DT3_20A_1</v>
      </c>
    </row>
    <row r="85" spans="1:11" x14ac:dyDescent="0.3">
      <c r="A85" s="10" t="s">
        <v>561</v>
      </c>
      <c r="B85" t="s">
        <v>562</v>
      </c>
      <c r="C85" t="s">
        <v>485</v>
      </c>
      <c r="D85" s="15" t="s">
        <v>1008</v>
      </c>
      <c r="E85" t="str">
        <f t="shared" ref="E85" si="29">SUBSTITUTE(SUBSTITUTE(A85,"-","_"),".","_")</f>
        <v>DT3_20B_1</v>
      </c>
    </row>
    <row r="86" spans="1:11" x14ac:dyDescent="0.3">
      <c r="A86" s="10" t="s">
        <v>289</v>
      </c>
      <c r="B86" t="s">
        <v>290</v>
      </c>
      <c r="C86" t="s">
        <v>16</v>
      </c>
      <c r="D86" t="s">
        <v>56</v>
      </c>
      <c r="E86" t="str">
        <f t="shared" si="0"/>
        <v>DT3_28A</v>
      </c>
    </row>
    <row r="87" spans="1:11" x14ac:dyDescent="0.3">
      <c r="A87" s="9" t="s">
        <v>613</v>
      </c>
      <c r="B87" t="s">
        <v>609</v>
      </c>
      <c r="C87" t="s">
        <v>614</v>
      </c>
      <c r="D87" s="15" t="s">
        <v>52</v>
      </c>
      <c r="E87" t="s">
        <v>615</v>
      </c>
      <c r="H87">
        <v>10011</v>
      </c>
      <c r="I87" t="s">
        <v>487</v>
      </c>
    </row>
    <row r="88" spans="1:11" x14ac:dyDescent="0.3">
      <c r="A88" s="9" t="s">
        <v>616</v>
      </c>
      <c r="B88" t="s">
        <v>609</v>
      </c>
      <c r="C88" t="s">
        <v>617</v>
      </c>
      <c r="D88" s="15" t="s">
        <v>52</v>
      </c>
      <c r="E88" t="s">
        <v>618</v>
      </c>
      <c r="H88">
        <v>10011</v>
      </c>
      <c r="I88" t="s">
        <v>552</v>
      </c>
    </row>
    <row r="89" spans="1:11" x14ac:dyDescent="0.3">
      <c r="A89" s="9" t="s">
        <v>619</v>
      </c>
      <c r="B89" t="s">
        <v>620</v>
      </c>
      <c r="C89" t="s">
        <v>621</v>
      </c>
      <c r="D89" s="15" t="s">
        <v>52</v>
      </c>
      <c r="E89" t="s">
        <v>622</v>
      </c>
      <c r="H89">
        <v>10010</v>
      </c>
      <c r="I89" t="s">
        <v>623</v>
      </c>
    </row>
    <row r="90" spans="1:11" x14ac:dyDescent="0.3">
      <c r="A90" s="11" t="s">
        <v>50</v>
      </c>
      <c r="B90" t="s">
        <v>51</v>
      </c>
      <c r="C90" t="s">
        <v>534</v>
      </c>
      <c r="D90" t="s">
        <v>52</v>
      </c>
      <c r="E90" t="str">
        <f t="shared" si="0"/>
        <v>DT4_13</v>
      </c>
      <c r="H90">
        <v>1022</v>
      </c>
      <c r="I90" t="s">
        <v>437</v>
      </c>
      <c r="J90" t="s">
        <v>36</v>
      </c>
      <c r="K90" t="s">
        <v>53</v>
      </c>
    </row>
    <row r="91" spans="1:11" x14ac:dyDescent="0.3">
      <c r="A91" s="11" t="s">
        <v>261</v>
      </c>
      <c r="B91" t="s">
        <v>262</v>
      </c>
      <c r="C91" t="s">
        <v>563</v>
      </c>
      <c r="D91" t="s">
        <v>52</v>
      </c>
      <c r="E91" t="str">
        <f t="shared" si="0"/>
        <v>DT4_3</v>
      </c>
      <c r="H91">
        <v>10011</v>
      </c>
      <c r="I91" t="s">
        <v>487</v>
      </c>
      <c r="J91" t="s">
        <v>66</v>
      </c>
      <c r="K91" t="s">
        <v>263</v>
      </c>
    </row>
    <row r="92" spans="1:11" s="17" customFormat="1" x14ac:dyDescent="0.3">
      <c r="A92" s="9" t="str">
        <f>'[1]Assets List'!A97</f>
        <v>DV4-14C</v>
      </c>
      <c r="B92" s="14" t="str">
        <f>'[1]Assets List'!B97</f>
        <v>Coal Thickener Rake Lift</v>
      </c>
      <c r="C92" s="14" t="str">
        <f>IF('[1]Assets List'!L97&lt;&gt;"","The Washery / "&amp;'[1]Assets List'!J97&amp;" / "&amp;'[1]Assets List'!K97&amp;" / "&amp;'[1]Assets List'!L97,IF('[1]Assets List'!J97&lt;&gt;"","The Washery / "&amp;'[1]Assets List'!J97&amp;" / "&amp;'[1]Assets List'!K97,'[1]Assets List'!I97))</f>
        <v>The Washery / Fine Coal / Thickening</v>
      </c>
      <c r="D92" s="14" t="s">
        <v>660</v>
      </c>
      <c r="E92" s="14" t="str">
        <f t="shared" si="0"/>
        <v>DV4_14C</v>
      </c>
      <c r="F92" s="14"/>
      <c r="G92" s="14"/>
      <c r="H92" s="14">
        <f>'[1]Assets List'!D97</f>
        <v>10022</v>
      </c>
      <c r="I92" s="14" t="str">
        <f>'[1]Assets List'!E97</f>
        <v>D8</v>
      </c>
    </row>
    <row r="93" spans="1:11" s="18" customFormat="1" x14ac:dyDescent="0.3">
      <c r="A93" s="9" t="s">
        <v>624</v>
      </c>
      <c r="B93" s="16" t="s">
        <v>625</v>
      </c>
      <c r="C93" t="s">
        <v>17</v>
      </c>
      <c r="D93" s="24" t="s">
        <v>963</v>
      </c>
      <c r="E93" s="16" t="s">
        <v>626</v>
      </c>
      <c r="F93" s="16"/>
      <c r="G93" s="16"/>
      <c r="H93" s="16">
        <v>10014</v>
      </c>
      <c r="I93" s="16" t="s">
        <v>464</v>
      </c>
    </row>
    <row r="94" spans="1:11" s="18" customFormat="1" x14ac:dyDescent="0.3">
      <c r="A94" s="9" t="s">
        <v>627</v>
      </c>
      <c r="B94" s="16" t="s">
        <v>628</v>
      </c>
      <c r="C94" t="s">
        <v>19</v>
      </c>
      <c r="D94" s="24" t="s">
        <v>963</v>
      </c>
      <c r="E94" s="16" t="s">
        <v>629</v>
      </c>
      <c r="F94" s="16"/>
      <c r="G94" s="16"/>
      <c r="H94" s="16">
        <v>10014</v>
      </c>
      <c r="I94" s="16" t="s">
        <v>469</v>
      </c>
    </row>
    <row r="95" spans="1:11" s="18" customFormat="1" x14ac:dyDescent="0.3">
      <c r="A95" s="9" t="s">
        <v>630</v>
      </c>
      <c r="B95" s="16" t="s">
        <v>631</v>
      </c>
      <c r="C95" t="s">
        <v>22</v>
      </c>
      <c r="D95" s="24" t="s">
        <v>963</v>
      </c>
      <c r="E95" s="16" t="s">
        <v>632</v>
      </c>
      <c r="F95" s="16"/>
      <c r="G95" s="16"/>
      <c r="H95" s="16">
        <v>10014</v>
      </c>
      <c r="I95" s="16" t="s">
        <v>471</v>
      </c>
    </row>
    <row r="96" spans="1:11" s="18" customFormat="1" x14ac:dyDescent="0.3">
      <c r="A96" s="9" t="s">
        <v>633</v>
      </c>
      <c r="B96" s="16" t="s">
        <v>634</v>
      </c>
      <c r="C96" t="s">
        <v>24</v>
      </c>
      <c r="D96" s="24" t="s">
        <v>963</v>
      </c>
      <c r="E96" s="16" t="s">
        <v>635</v>
      </c>
      <c r="F96" s="16"/>
      <c r="G96" s="16"/>
      <c r="H96" s="16">
        <v>10014</v>
      </c>
      <c r="I96" s="16" t="s">
        <v>465</v>
      </c>
    </row>
    <row r="97" spans="1:15" s="18" customFormat="1" x14ac:dyDescent="0.3">
      <c r="A97" s="9" t="s">
        <v>636</v>
      </c>
      <c r="B97" s="16" t="s">
        <v>637</v>
      </c>
      <c r="C97" t="s">
        <v>26</v>
      </c>
      <c r="D97" s="24" t="s">
        <v>963</v>
      </c>
      <c r="E97" s="16" t="s">
        <v>638</v>
      </c>
      <c r="F97" s="16"/>
      <c r="G97" s="16"/>
      <c r="H97" s="16">
        <v>10014</v>
      </c>
      <c r="I97" s="16" t="s">
        <v>476</v>
      </c>
    </row>
    <row r="98" spans="1:15" s="18" customFormat="1" x14ac:dyDescent="0.3">
      <c r="A98" s="9" t="s">
        <v>639</v>
      </c>
      <c r="B98" s="16" t="s">
        <v>640</v>
      </c>
      <c r="C98" t="s">
        <v>492</v>
      </c>
      <c r="D98" s="24" t="s">
        <v>963</v>
      </c>
      <c r="E98" s="16" t="s">
        <v>641</v>
      </c>
      <c r="F98" s="16"/>
      <c r="G98" s="16"/>
      <c r="H98" s="16">
        <v>10014</v>
      </c>
      <c r="I98" s="16" t="s">
        <v>477</v>
      </c>
    </row>
    <row r="99" spans="1:15" s="18" customFormat="1" x14ac:dyDescent="0.3">
      <c r="A99" s="9" t="s">
        <v>642</v>
      </c>
      <c r="B99" s="16" t="s">
        <v>643</v>
      </c>
      <c r="C99" s="24" t="s">
        <v>90</v>
      </c>
      <c r="D99" s="24" t="s">
        <v>963</v>
      </c>
      <c r="E99" s="16" t="s">
        <v>644</v>
      </c>
      <c r="F99" s="16"/>
      <c r="G99" s="16"/>
      <c r="H99" s="16">
        <v>10011</v>
      </c>
      <c r="I99" s="16" t="s">
        <v>464</v>
      </c>
    </row>
    <row r="100" spans="1:15" s="18" customFormat="1" x14ac:dyDescent="0.3">
      <c r="A100" s="9" t="s">
        <v>645</v>
      </c>
      <c r="B100" s="16" t="s">
        <v>646</v>
      </c>
      <c r="C100" s="24" t="s">
        <v>787</v>
      </c>
      <c r="D100" s="24" t="s">
        <v>963</v>
      </c>
      <c r="E100" s="16" t="s">
        <v>647</v>
      </c>
      <c r="F100" s="16"/>
      <c r="G100" s="16"/>
      <c r="H100" s="16">
        <v>10011</v>
      </c>
      <c r="I100" s="16" t="s">
        <v>469</v>
      </c>
    </row>
    <row r="101" spans="1:15" s="18" customFormat="1" x14ac:dyDescent="0.3">
      <c r="A101" s="9" t="s">
        <v>648</v>
      </c>
      <c r="B101" s="16" t="s">
        <v>649</v>
      </c>
      <c r="C101" s="24" t="s">
        <v>93</v>
      </c>
      <c r="D101" s="24" t="s">
        <v>963</v>
      </c>
      <c r="E101" s="16" t="s">
        <v>650</v>
      </c>
      <c r="F101" s="16"/>
      <c r="G101" s="16"/>
      <c r="H101" s="16">
        <v>10011</v>
      </c>
      <c r="I101" s="16" t="s">
        <v>471</v>
      </c>
    </row>
    <row r="102" spans="1:15" s="18" customFormat="1" x14ac:dyDescent="0.3">
      <c r="A102" s="9" t="s">
        <v>651</v>
      </c>
      <c r="B102" s="16" t="s">
        <v>652</v>
      </c>
      <c r="C102" s="24" t="s">
        <v>95</v>
      </c>
      <c r="D102" s="24" t="s">
        <v>963</v>
      </c>
      <c r="E102" s="16" t="s">
        <v>653</v>
      </c>
      <c r="F102" s="16"/>
      <c r="G102" s="16"/>
      <c r="H102" s="16">
        <v>10011</v>
      </c>
      <c r="I102" s="16" t="s">
        <v>465</v>
      </c>
    </row>
    <row r="103" spans="1:15" s="18" customFormat="1" x14ac:dyDescent="0.3">
      <c r="A103" s="9" t="s">
        <v>654</v>
      </c>
      <c r="B103" s="16" t="s">
        <v>655</v>
      </c>
      <c r="C103" s="24" t="s">
        <v>97</v>
      </c>
      <c r="D103" s="24" t="s">
        <v>963</v>
      </c>
      <c r="E103" s="16" t="s">
        <v>656</v>
      </c>
      <c r="F103" s="16"/>
      <c r="G103" s="16"/>
      <c r="H103" s="16">
        <v>10011</v>
      </c>
      <c r="I103" s="16" t="s">
        <v>476</v>
      </c>
    </row>
    <row r="104" spans="1:15" s="18" customFormat="1" x14ac:dyDescent="0.3">
      <c r="A104" s="9" t="s">
        <v>657</v>
      </c>
      <c r="B104" s="16" t="s">
        <v>658</v>
      </c>
      <c r="C104" s="24" t="s">
        <v>99</v>
      </c>
      <c r="D104" s="24" t="s">
        <v>963</v>
      </c>
      <c r="E104" s="16" t="s">
        <v>659</v>
      </c>
      <c r="F104" s="16"/>
      <c r="G104" s="16"/>
      <c r="H104" s="16">
        <v>10011</v>
      </c>
      <c r="I104" s="16" t="s">
        <v>477</v>
      </c>
    </row>
    <row r="105" spans="1:15" x14ac:dyDescent="0.3">
      <c r="A105" s="11" t="s">
        <v>343</v>
      </c>
      <c r="B105" t="s">
        <v>354</v>
      </c>
      <c r="C105" t="s">
        <v>463</v>
      </c>
      <c r="D105" t="s">
        <v>80</v>
      </c>
      <c r="E105" t="str">
        <f t="shared" si="0"/>
        <v>FB4_34</v>
      </c>
      <c r="H105">
        <v>10026</v>
      </c>
      <c r="I105" t="s">
        <v>486</v>
      </c>
      <c r="J105" t="s">
        <v>293</v>
      </c>
      <c r="K105" t="s">
        <v>355</v>
      </c>
    </row>
    <row r="106" spans="1:15" s="17" customFormat="1" x14ac:dyDescent="0.3">
      <c r="A106" s="9" t="str">
        <f>'[1]Assets List'!A111</f>
        <v>FB4-60A</v>
      </c>
      <c r="B106" s="14" t="str">
        <f>'[1]Assets List'!B111</f>
        <v>HBF Feed Box A</v>
      </c>
      <c r="C106" s="14" t="s">
        <v>599</v>
      </c>
      <c r="D106" s="14" t="s">
        <v>963</v>
      </c>
      <c r="E106" s="14" t="str">
        <f t="shared" si="0"/>
        <v>FB4_60A</v>
      </c>
      <c r="F106" s="14"/>
      <c r="G106" s="14"/>
      <c r="H106" s="14">
        <f>'[1]Assets List'!D111</f>
        <v>10023</v>
      </c>
      <c r="I106" s="14" t="str">
        <f>'[1]Assets List'!E111</f>
        <v>C7</v>
      </c>
    </row>
    <row r="107" spans="1:15" x14ac:dyDescent="0.3">
      <c r="A107" s="11" t="s">
        <v>433</v>
      </c>
      <c r="B107" t="s">
        <v>442</v>
      </c>
      <c r="C107" t="s">
        <v>970</v>
      </c>
      <c r="D107" s="15" t="s">
        <v>1011</v>
      </c>
      <c r="E107" t="str">
        <f t="shared" ref="E107:E108" si="30">SUBSTITUTE(SUBSTITUTE(A107,"-","_"),".","_")</f>
        <v>FCV4_4A_1</v>
      </c>
      <c r="F107" t="s">
        <v>127</v>
      </c>
      <c r="G107" t="s">
        <v>128</v>
      </c>
      <c r="H107">
        <v>10046</v>
      </c>
      <c r="I107" t="s">
        <v>405</v>
      </c>
      <c r="J107" t="s">
        <v>415</v>
      </c>
      <c r="K107" t="s">
        <v>506</v>
      </c>
      <c r="L107" t="s">
        <v>76</v>
      </c>
      <c r="M107" t="s">
        <v>444</v>
      </c>
      <c r="N107" t="s">
        <v>112</v>
      </c>
      <c r="O107" t="s">
        <v>444</v>
      </c>
    </row>
    <row r="108" spans="1:15" x14ac:dyDescent="0.3">
      <c r="A108" s="11" t="s">
        <v>434</v>
      </c>
      <c r="B108" t="s">
        <v>443</v>
      </c>
      <c r="C108" t="s">
        <v>970</v>
      </c>
      <c r="D108" s="15" t="s">
        <v>1011</v>
      </c>
      <c r="E108" t="str">
        <f t="shared" si="30"/>
        <v>FCV4_4A_2</v>
      </c>
      <c r="F108" t="s">
        <v>127</v>
      </c>
      <c r="G108" t="s">
        <v>144</v>
      </c>
      <c r="H108">
        <v>10046</v>
      </c>
      <c r="I108" t="s">
        <v>413</v>
      </c>
      <c r="J108" t="s">
        <v>415</v>
      </c>
      <c r="K108" t="s">
        <v>507</v>
      </c>
      <c r="L108" t="s">
        <v>76</v>
      </c>
      <c r="M108" t="s">
        <v>445</v>
      </c>
      <c r="N108" t="s">
        <v>112</v>
      </c>
      <c r="O108" t="s">
        <v>445</v>
      </c>
    </row>
    <row r="109" spans="1:15" x14ac:dyDescent="0.3">
      <c r="A109" s="11" t="s">
        <v>435</v>
      </c>
      <c r="B109" t="s">
        <v>440</v>
      </c>
      <c r="C109" t="s">
        <v>977</v>
      </c>
      <c r="D109" s="15" t="s">
        <v>1011</v>
      </c>
      <c r="E109" t="str">
        <f t="shared" ref="E109:E110" si="31">SUBSTITUTE(SUBSTITUTE(A109,"-","_"),".","_")</f>
        <v>FCV4_4B_1</v>
      </c>
      <c r="F109" t="s">
        <v>127</v>
      </c>
      <c r="G109" t="s">
        <v>128</v>
      </c>
      <c r="H109">
        <v>10046</v>
      </c>
      <c r="I109" t="s">
        <v>405</v>
      </c>
      <c r="J109" t="s">
        <v>415</v>
      </c>
      <c r="K109" t="s">
        <v>505</v>
      </c>
      <c r="L109" t="s">
        <v>76</v>
      </c>
      <c r="M109" t="s">
        <v>446</v>
      </c>
      <c r="N109" t="s">
        <v>112</v>
      </c>
      <c r="O109" t="s">
        <v>446</v>
      </c>
    </row>
    <row r="110" spans="1:15" x14ac:dyDescent="0.3">
      <c r="A110" s="11" t="s">
        <v>436</v>
      </c>
      <c r="B110" t="s">
        <v>441</v>
      </c>
      <c r="C110" t="s">
        <v>977</v>
      </c>
      <c r="D110" s="15" t="s">
        <v>1011</v>
      </c>
      <c r="E110" t="str">
        <f t="shared" si="31"/>
        <v>FCV4_4B_2</v>
      </c>
      <c r="F110" t="s">
        <v>127</v>
      </c>
      <c r="G110" t="s">
        <v>144</v>
      </c>
      <c r="H110">
        <v>10046</v>
      </c>
      <c r="I110" t="s">
        <v>413</v>
      </c>
      <c r="J110" t="s">
        <v>415</v>
      </c>
      <c r="K110" t="s">
        <v>508</v>
      </c>
      <c r="L110" t="s">
        <v>76</v>
      </c>
      <c r="M110" t="s">
        <v>447</v>
      </c>
      <c r="N110" t="s">
        <v>112</v>
      </c>
      <c r="O110" t="s">
        <v>447</v>
      </c>
    </row>
    <row r="111" spans="1:15" x14ac:dyDescent="0.3">
      <c r="A111" s="11" t="s">
        <v>126</v>
      </c>
      <c r="B111" t="s">
        <v>438</v>
      </c>
      <c r="C111" t="s">
        <v>568</v>
      </c>
      <c r="D111" s="15" t="s">
        <v>1011</v>
      </c>
      <c r="E111" t="str">
        <f t="shared" si="0"/>
        <v>FCV4_4C_1</v>
      </c>
      <c r="F111" t="s">
        <v>127</v>
      </c>
      <c r="G111" t="s">
        <v>128</v>
      </c>
      <c r="H111">
        <v>10047</v>
      </c>
      <c r="I111" t="s">
        <v>405</v>
      </c>
      <c r="J111" t="s">
        <v>415</v>
      </c>
      <c r="K111" t="s">
        <v>131</v>
      </c>
      <c r="L111" t="s">
        <v>76</v>
      </c>
      <c r="M111" t="s">
        <v>129</v>
      </c>
      <c r="N111" t="s">
        <v>112</v>
      </c>
      <c r="O111" t="s">
        <v>129</v>
      </c>
    </row>
    <row r="112" spans="1:15" x14ac:dyDescent="0.3">
      <c r="A112" s="11" t="s">
        <v>143</v>
      </c>
      <c r="B112" t="s">
        <v>439</v>
      </c>
      <c r="C112" t="s">
        <v>568</v>
      </c>
      <c r="D112" s="15" t="s">
        <v>1011</v>
      </c>
      <c r="E112" t="str">
        <f t="shared" si="0"/>
        <v>FCV4_4C_2</v>
      </c>
      <c r="F112" t="s">
        <v>127</v>
      </c>
      <c r="G112" t="s">
        <v>144</v>
      </c>
      <c r="H112">
        <v>10047</v>
      </c>
      <c r="I112" t="s">
        <v>413</v>
      </c>
      <c r="J112" t="s">
        <v>415</v>
      </c>
      <c r="K112" t="s">
        <v>147</v>
      </c>
      <c r="L112" t="s">
        <v>76</v>
      </c>
      <c r="M112" t="s">
        <v>145</v>
      </c>
      <c r="N112" t="s">
        <v>112</v>
      </c>
      <c r="O112" t="s">
        <v>145</v>
      </c>
    </row>
    <row r="113" spans="1:11" x14ac:dyDescent="0.3">
      <c r="A113" s="11" t="s">
        <v>506</v>
      </c>
      <c r="B113" t="s">
        <v>509</v>
      </c>
      <c r="C113" t="s">
        <v>970</v>
      </c>
      <c r="D113" t="s">
        <v>501</v>
      </c>
      <c r="E113" t="s">
        <v>517</v>
      </c>
      <c r="H113">
        <v>10046</v>
      </c>
      <c r="I113" t="s">
        <v>521</v>
      </c>
      <c r="J113" t="s">
        <v>415</v>
      </c>
      <c r="K113" t="s">
        <v>133</v>
      </c>
    </row>
    <row r="114" spans="1:11" x14ac:dyDescent="0.3">
      <c r="A114" s="11" t="s">
        <v>507</v>
      </c>
      <c r="B114" t="s">
        <v>510</v>
      </c>
      <c r="C114" t="s">
        <v>970</v>
      </c>
      <c r="D114" t="s">
        <v>501</v>
      </c>
      <c r="E114" t="s">
        <v>518</v>
      </c>
      <c r="H114">
        <v>10046</v>
      </c>
      <c r="I114" t="s">
        <v>521</v>
      </c>
      <c r="J114" t="s">
        <v>415</v>
      </c>
      <c r="K114" t="s">
        <v>149</v>
      </c>
    </row>
    <row r="115" spans="1:11" x14ac:dyDescent="0.3">
      <c r="A115" s="11" t="s">
        <v>444</v>
      </c>
      <c r="B115" t="s">
        <v>511</v>
      </c>
      <c r="C115" t="str">
        <f>A113</f>
        <v>FT4-4A.1</v>
      </c>
      <c r="D115" t="s">
        <v>502</v>
      </c>
      <c r="E115" t="str">
        <f t="shared" ref="E115:E116" si="32">SUBSTITUTE(SUBSTITUTE(A115,"-","_"),".","_")</f>
        <v>FIC4_4A_1</v>
      </c>
      <c r="H115">
        <v>10046</v>
      </c>
      <c r="I115" t="s">
        <v>409</v>
      </c>
      <c r="J115" t="s">
        <v>76</v>
      </c>
      <c r="K115" t="s">
        <v>131</v>
      </c>
    </row>
    <row r="116" spans="1:11" x14ac:dyDescent="0.3">
      <c r="A116" s="11" t="s">
        <v>445</v>
      </c>
      <c r="B116" t="s">
        <v>512</v>
      </c>
      <c r="C116" t="str">
        <f>A114</f>
        <v>FT4-4A.2</v>
      </c>
      <c r="D116" t="s">
        <v>502</v>
      </c>
      <c r="E116" t="str">
        <f t="shared" si="32"/>
        <v>FIC4_4A_2</v>
      </c>
      <c r="H116">
        <v>10046</v>
      </c>
      <c r="I116" t="s">
        <v>409</v>
      </c>
      <c r="J116" t="s">
        <v>76</v>
      </c>
      <c r="K116" t="s">
        <v>147</v>
      </c>
    </row>
    <row r="117" spans="1:11" x14ac:dyDescent="0.3">
      <c r="A117" s="11" t="s">
        <v>505</v>
      </c>
      <c r="B117" t="s">
        <v>513</v>
      </c>
      <c r="C117" t="s">
        <v>977</v>
      </c>
      <c r="D117" t="s">
        <v>501</v>
      </c>
      <c r="E117" t="s">
        <v>519</v>
      </c>
      <c r="H117">
        <v>10046</v>
      </c>
      <c r="I117" t="s">
        <v>522</v>
      </c>
      <c r="J117" t="s">
        <v>415</v>
      </c>
      <c r="K117" t="s">
        <v>133</v>
      </c>
    </row>
    <row r="118" spans="1:11" x14ac:dyDescent="0.3">
      <c r="A118" s="11" t="s">
        <v>508</v>
      </c>
      <c r="B118" t="s">
        <v>514</v>
      </c>
      <c r="C118" t="s">
        <v>977</v>
      </c>
      <c r="D118" t="s">
        <v>501</v>
      </c>
      <c r="E118" t="s">
        <v>520</v>
      </c>
      <c r="H118">
        <v>10046</v>
      </c>
      <c r="I118" t="s">
        <v>522</v>
      </c>
      <c r="J118" t="s">
        <v>415</v>
      </c>
      <c r="K118" t="s">
        <v>149</v>
      </c>
    </row>
    <row r="119" spans="1:11" x14ac:dyDescent="0.3">
      <c r="A119" s="11" t="s">
        <v>446</v>
      </c>
      <c r="B119" t="s">
        <v>515</v>
      </c>
      <c r="C119" t="str">
        <f>A117</f>
        <v>FT4-4B.1</v>
      </c>
      <c r="D119" t="s">
        <v>502</v>
      </c>
      <c r="E119" t="str">
        <f t="shared" ref="E119:E120" si="33">SUBSTITUTE(SUBSTITUTE(A119,"-","_"),".","_")</f>
        <v>FIC4_4B_1</v>
      </c>
      <c r="H119">
        <v>10046</v>
      </c>
      <c r="I119" t="s">
        <v>523</v>
      </c>
      <c r="J119" t="s">
        <v>76</v>
      </c>
      <c r="K119" t="s">
        <v>131</v>
      </c>
    </row>
    <row r="120" spans="1:11" x14ac:dyDescent="0.3">
      <c r="A120" s="11" t="s">
        <v>447</v>
      </c>
      <c r="B120" t="s">
        <v>516</v>
      </c>
      <c r="C120" t="str">
        <f>A118</f>
        <v>FT4-4B.2</v>
      </c>
      <c r="D120" t="s">
        <v>502</v>
      </c>
      <c r="E120" t="str">
        <f t="shared" si="33"/>
        <v>FIC4_4B_2</v>
      </c>
      <c r="H120">
        <v>10046</v>
      </c>
      <c r="I120" t="s">
        <v>523</v>
      </c>
      <c r="J120" t="s">
        <v>76</v>
      </c>
      <c r="K120" t="s">
        <v>147</v>
      </c>
    </row>
    <row r="121" spans="1:11" x14ac:dyDescent="0.3">
      <c r="A121" s="11" t="s">
        <v>131</v>
      </c>
      <c r="B121" t="s">
        <v>132</v>
      </c>
      <c r="C121" t="s">
        <v>568</v>
      </c>
      <c r="D121" t="s">
        <v>501</v>
      </c>
      <c r="E121" t="s">
        <v>503</v>
      </c>
      <c r="H121">
        <v>10047</v>
      </c>
      <c r="I121" t="s">
        <v>437</v>
      </c>
      <c r="J121" t="s">
        <v>415</v>
      </c>
      <c r="K121" t="s">
        <v>133</v>
      </c>
    </row>
    <row r="122" spans="1:11" x14ac:dyDescent="0.3">
      <c r="A122" s="11" t="s">
        <v>147</v>
      </c>
      <c r="B122" t="s">
        <v>148</v>
      </c>
      <c r="C122" t="s">
        <v>568</v>
      </c>
      <c r="D122" t="s">
        <v>501</v>
      </c>
      <c r="E122" t="s">
        <v>504</v>
      </c>
      <c r="H122">
        <v>10047</v>
      </c>
      <c r="I122" t="s">
        <v>437</v>
      </c>
      <c r="J122" t="s">
        <v>415</v>
      </c>
      <c r="K122" t="s">
        <v>149</v>
      </c>
    </row>
    <row r="123" spans="1:11" x14ac:dyDescent="0.3">
      <c r="A123" s="11" t="s">
        <v>129</v>
      </c>
      <c r="B123" t="s">
        <v>130</v>
      </c>
      <c r="C123" t="str">
        <f>A121</f>
        <v>FT4-4C.1</v>
      </c>
      <c r="D123" t="s">
        <v>502</v>
      </c>
      <c r="E123" t="str">
        <f t="shared" si="0"/>
        <v>FIC4_4C_1</v>
      </c>
      <c r="H123">
        <v>10047</v>
      </c>
      <c r="I123" t="s">
        <v>437</v>
      </c>
      <c r="J123" t="s">
        <v>76</v>
      </c>
      <c r="K123" t="s">
        <v>131</v>
      </c>
    </row>
    <row r="124" spans="1:11" x14ac:dyDescent="0.3">
      <c r="A124" s="11" t="s">
        <v>145</v>
      </c>
      <c r="B124" t="s">
        <v>146</v>
      </c>
      <c r="C124" t="str">
        <f>A122</f>
        <v>FT4-4C.2</v>
      </c>
      <c r="D124" t="s">
        <v>502</v>
      </c>
      <c r="E124" t="str">
        <f t="shared" si="0"/>
        <v>FIC4_4C_2</v>
      </c>
      <c r="H124">
        <v>10047</v>
      </c>
      <c r="I124" t="s">
        <v>437</v>
      </c>
      <c r="J124" t="s">
        <v>76</v>
      </c>
      <c r="K124" t="s">
        <v>147</v>
      </c>
    </row>
    <row r="125" spans="1:11" x14ac:dyDescent="0.3">
      <c r="A125" s="11" t="s">
        <v>599</v>
      </c>
      <c r="B125" t="s">
        <v>601</v>
      </c>
      <c r="C125" t="s">
        <v>602</v>
      </c>
      <c r="H125">
        <v>10023</v>
      </c>
      <c r="I125" t="s">
        <v>600</v>
      </c>
    </row>
    <row r="126" spans="1:11" x14ac:dyDescent="0.3">
      <c r="A126" s="11"/>
      <c r="B126" t="s">
        <v>603</v>
      </c>
      <c r="C126" t="s">
        <v>599</v>
      </c>
      <c r="D126" t="s">
        <v>953</v>
      </c>
      <c r="E126" t="s">
        <v>949</v>
      </c>
      <c r="H126">
        <v>10023</v>
      </c>
      <c r="I126" t="s">
        <v>600</v>
      </c>
    </row>
    <row r="127" spans="1:11" x14ac:dyDescent="0.3">
      <c r="A127" s="11" t="s">
        <v>137</v>
      </c>
      <c r="B127" t="s">
        <v>260</v>
      </c>
      <c r="C127" t="s">
        <v>499</v>
      </c>
      <c r="D127" t="s">
        <v>500</v>
      </c>
      <c r="E127" t="str">
        <f t="shared" si="0"/>
        <v>FN4_5</v>
      </c>
      <c r="H127">
        <v>10055</v>
      </c>
      <c r="I127" t="s">
        <v>469</v>
      </c>
    </row>
    <row r="128" spans="1:11" x14ac:dyDescent="0.3">
      <c r="A128" s="11"/>
      <c r="B128" t="s">
        <v>604</v>
      </c>
      <c r="C128" t="s">
        <v>137</v>
      </c>
      <c r="D128" t="s">
        <v>951</v>
      </c>
      <c r="E128" t="s">
        <v>605</v>
      </c>
      <c r="H128">
        <v>10055</v>
      </c>
      <c r="I128" t="s">
        <v>469</v>
      </c>
    </row>
    <row r="129" spans="1:13" x14ac:dyDescent="0.3">
      <c r="A129" s="11" t="s">
        <v>606</v>
      </c>
      <c r="B129" t="s">
        <v>607</v>
      </c>
      <c r="C129" t="s">
        <v>599</v>
      </c>
      <c r="D129" t="s">
        <v>500</v>
      </c>
      <c r="E129" t="str">
        <f t="shared" ref="E129" si="34">SUBSTITUTE(SUBSTITUTE(A129,"-","_"),".","_")</f>
        <v>FN4_64A</v>
      </c>
      <c r="H129">
        <v>10055</v>
      </c>
      <c r="I129" t="s">
        <v>469</v>
      </c>
    </row>
    <row r="130" spans="1:13" x14ac:dyDescent="0.3">
      <c r="A130" s="11"/>
      <c r="B130" s="15" t="s">
        <v>661</v>
      </c>
      <c r="C130" s="15" t="s">
        <v>606</v>
      </c>
      <c r="D130" t="s">
        <v>951</v>
      </c>
      <c r="E130" t="s">
        <v>605</v>
      </c>
      <c r="H130">
        <v>10055</v>
      </c>
      <c r="I130" t="s">
        <v>469</v>
      </c>
    </row>
    <row r="131" spans="1:13" x14ac:dyDescent="0.3">
      <c r="A131" s="11" t="s">
        <v>121</v>
      </c>
      <c r="B131" t="s">
        <v>588</v>
      </c>
      <c r="C131" t="s">
        <v>122</v>
      </c>
      <c r="D131" t="s">
        <v>586</v>
      </c>
      <c r="E131" t="str">
        <f t="shared" si="0"/>
        <v>FV3_16A_1</v>
      </c>
    </row>
    <row r="132" spans="1:13" x14ac:dyDescent="0.3">
      <c r="A132" s="11" t="s">
        <v>58</v>
      </c>
      <c r="B132" t="s">
        <v>587</v>
      </c>
      <c r="C132" t="s">
        <v>484</v>
      </c>
      <c r="D132" t="s">
        <v>1003</v>
      </c>
      <c r="E132" t="str">
        <f t="shared" si="0"/>
        <v>FV3_20A_1</v>
      </c>
      <c r="F132" t="s">
        <v>108</v>
      </c>
      <c r="G132" t="s">
        <v>109</v>
      </c>
      <c r="H132">
        <v>10012</v>
      </c>
      <c r="I132" t="s">
        <v>408</v>
      </c>
      <c r="J132" t="s">
        <v>57</v>
      </c>
      <c r="K132" t="s">
        <v>14</v>
      </c>
    </row>
    <row r="133" spans="1:13" x14ac:dyDescent="0.3">
      <c r="A133" s="11" t="s">
        <v>489</v>
      </c>
      <c r="B133" t="s">
        <v>589</v>
      </c>
      <c r="C133" t="s">
        <v>485</v>
      </c>
      <c r="D133" t="s">
        <v>1003</v>
      </c>
      <c r="E133" t="str">
        <f t="shared" ref="E133" si="35">SUBSTITUTE(SUBSTITUTE(A133,"-","_"),".","_")</f>
        <v>FV3_20B_1</v>
      </c>
      <c r="F133" t="s">
        <v>108</v>
      </c>
      <c r="G133" t="s">
        <v>109</v>
      </c>
      <c r="H133">
        <v>10013</v>
      </c>
      <c r="I133" t="s">
        <v>408</v>
      </c>
      <c r="J133" t="s">
        <v>57</v>
      </c>
      <c r="K133" t="s">
        <v>14</v>
      </c>
    </row>
    <row r="134" spans="1:13" x14ac:dyDescent="0.3">
      <c r="A134" s="10" t="s">
        <v>45</v>
      </c>
      <c r="B134" t="s">
        <v>46</v>
      </c>
      <c r="C134" t="s">
        <v>42</v>
      </c>
      <c r="D134" s="15" t="s">
        <v>1012</v>
      </c>
      <c r="E134" t="str">
        <f t="shared" si="0"/>
        <v>FV4_13A_1</v>
      </c>
      <c r="F134" t="s">
        <v>47</v>
      </c>
      <c r="G134" t="s">
        <v>48</v>
      </c>
      <c r="H134">
        <v>10022</v>
      </c>
      <c r="I134" t="s">
        <v>581</v>
      </c>
      <c r="J134" t="s">
        <v>36</v>
      </c>
      <c r="K134" t="s">
        <v>49</v>
      </c>
    </row>
    <row r="135" spans="1:13" x14ac:dyDescent="0.3">
      <c r="A135" s="10" t="s">
        <v>590</v>
      </c>
      <c r="B135" t="s">
        <v>593</v>
      </c>
      <c r="C135" s="15" t="s">
        <v>596</v>
      </c>
      <c r="D135" s="15" t="s">
        <v>1012</v>
      </c>
      <c r="E135" t="str">
        <f t="shared" ref="E135:E137" si="36">SUBSTITUTE(SUBSTITUTE(A135,"-","_"),".","_")</f>
        <v>FV4_13B_1</v>
      </c>
      <c r="F135" t="s">
        <v>47</v>
      </c>
      <c r="G135" t="s">
        <v>48</v>
      </c>
      <c r="H135">
        <v>10022</v>
      </c>
      <c r="I135" t="s">
        <v>581</v>
      </c>
      <c r="J135" t="s">
        <v>36</v>
      </c>
      <c r="K135" t="s">
        <v>49</v>
      </c>
    </row>
    <row r="136" spans="1:13" x14ac:dyDescent="0.3">
      <c r="A136" s="10" t="s">
        <v>591</v>
      </c>
      <c r="B136" t="s">
        <v>594</v>
      </c>
      <c r="C136" s="15" t="s">
        <v>597</v>
      </c>
      <c r="D136" s="15" t="s">
        <v>1012</v>
      </c>
      <c r="E136" t="str">
        <f t="shared" si="36"/>
        <v>FV4_13C_1</v>
      </c>
      <c r="F136" t="s">
        <v>47</v>
      </c>
      <c r="G136" t="s">
        <v>48</v>
      </c>
      <c r="H136">
        <v>10022</v>
      </c>
      <c r="I136" t="s">
        <v>581</v>
      </c>
      <c r="J136" t="s">
        <v>36</v>
      </c>
      <c r="K136" t="s">
        <v>49</v>
      </c>
    </row>
    <row r="137" spans="1:13" x14ac:dyDescent="0.3">
      <c r="A137" s="10" t="s">
        <v>592</v>
      </c>
      <c r="B137" t="s">
        <v>595</v>
      </c>
      <c r="C137" s="15" t="s">
        <v>598</v>
      </c>
      <c r="D137" s="15" t="s">
        <v>1012</v>
      </c>
      <c r="E137" t="str">
        <f t="shared" si="36"/>
        <v>FV4_13D_1</v>
      </c>
      <c r="F137" t="s">
        <v>47</v>
      </c>
      <c r="G137" t="s">
        <v>48</v>
      </c>
      <c r="H137">
        <v>10022</v>
      </c>
      <c r="I137" t="s">
        <v>581</v>
      </c>
      <c r="J137" t="s">
        <v>36</v>
      </c>
      <c r="K137" t="s">
        <v>49</v>
      </c>
    </row>
    <row r="138" spans="1:13" x14ac:dyDescent="0.3">
      <c r="A138" s="11" t="s">
        <v>297</v>
      </c>
      <c r="B138" t="s">
        <v>298</v>
      </c>
      <c r="C138" t="s">
        <v>544</v>
      </c>
      <c r="D138" t="s">
        <v>1004</v>
      </c>
      <c r="E138" t="str">
        <f t="shared" si="0"/>
        <v>FV4_32_1</v>
      </c>
      <c r="F138" t="s">
        <v>299</v>
      </c>
      <c r="G138" t="s">
        <v>300</v>
      </c>
      <c r="H138">
        <v>10027</v>
      </c>
      <c r="I138" s="15" t="s">
        <v>739</v>
      </c>
      <c r="J138" t="s">
        <v>293</v>
      </c>
      <c r="K138" t="s">
        <v>544</v>
      </c>
    </row>
    <row r="139" spans="1:13" x14ac:dyDescent="0.3">
      <c r="A139" s="11" t="s">
        <v>742</v>
      </c>
      <c r="B139" s="15" t="s">
        <v>743</v>
      </c>
      <c r="C139" s="15" t="s">
        <v>463</v>
      </c>
      <c r="D139" s="15" t="s">
        <v>1006</v>
      </c>
      <c r="E139" t="str">
        <f t="shared" ref="E139" si="37">SUBSTITUTE(SUBSTITUTE(A139,"-","_"),".","_")</f>
        <v>FV4_32_2</v>
      </c>
      <c r="F139" t="s">
        <v>299</v>
      </c>
      <c r="G139" t="s">
        <v>300</v>
      </c>
      <c r="H139">
        <v>10027</v>
      </c>
      <c r="I139" s="15" t="s">
        <v>740</v>
      </c>
      <c r="J139" t="s">
        <v>293</v>
      </c>
      <c r="K139" t="s">
        <v>544</v>
      </c>
    </row>
    <row r="140" spans="1:13" x14ac:dyDescent="0.3">
      <c r="A140" s="11" t="s">
        <v>303</v>
      </c>
      <c r="B140" t="s">
        <v>304</v>
      </c>
      <c r="C140" t="s">
        <v>544</v>
      </c>
      <c r="D140" s="15" t="s">
        <v>1005</v>
      </c>
      <c r="E140" t="str">
        <f t="shared" si="0"/>
        <v>FV4_32_3</v>
      </c>
      <c r="F140" t="s">
        <v>299</v>
      </c>
      <c r="G140" t="s">
        <v>305</v>
      </c>
      <c r="H140">
        <v>10027</v>
      </c>
      <c r="I140" s="15" t="s">
        <v>406</v>
      </c>
      <c r="J140" t="s">
        <v>293</v>
      </c>
      <c r="K140" t="s">
        <v>544</v>
      </c>
    </row>
    <row r="141" spans="1:13" x14ac:dyDescent="0.3">
      <c r="A141" s="11" t="s">
        <v>306</v>
      </c>
      <c r="B141" t="s">
        <v>307</v>
      </c>
      <c r="C141" t="s">
        <v>295</v>
      </c>
      <c r="D141" s="15" t="s">
        <v>1005</v>
      </c>
      <c r="E141" t="str">
        <f t="shared" si="0"/>
        <v>FV4_32_4</v>
      </c>
      <c r="F141" t="s">
        <v>299</v>
      </c>
      <c r="G141" t="s">
        <v>305</v>
      </c>
      <c r="H141">
        <v>10027</v>
      </c>
      <c r="I141" s="15" t="s">
        <v>741</v>
      </c>
      <c r="J141" t="s">
        <v>293</v>
      </c>
      <c r="K141" t="s">
        <v>295</v>
      </c>
    </row>
    <row r="142" spans="1:13" x14ac:dyDescent="0.3">
      <c r="A142" s="11" t="s">
        <v>301</v>
      </c>
      <c r="B142" t="s">
        <v>302</v>
      </c>
      <c r="C142" t="s">
        <v>295</v>
      </c>
      <c r="D142" s="15" t="s">
        <v>1005</v>
      </c>
      <c r="E142" t="str">
        <f t="shared" si="0"/>
        <v>FV4_32_5</v>
      </c>
      <c r="F142" t="s">
        <v>299</v>
      </c>
      <c r="G142" t="s">
        <v>300</v>
      </c>
      <c r="H142">
        <v>10027</v>
      </c>
      <c r="I142" s="15" t="s">
        <v>744</v>
      </c>
      <c r="J142" t="s">
        <v>293</v>
      </c>
      <c r="K142" t="s">
        <v>295</v>
      </c>
    </row>
    <row r="143" spans="1:13" x14ac:dyDescent="0.3">
      <c r="A143" s="12" t="s">
        <v>327</v>
      </c>
      <c r="B143" t="s">
        <v>374</v>
      </c>
      <c r="C143" t="s">
        <v>294</v>
      </c>
      <c r="D143" s="15" t="s">
        <v>1012</v>
      </c>
      <c r="E143" t="str">
        <f t="shared" si="0"/>
        <v>FV4_32A_1</v>
      </c>
      <c r="F143" t="s">
        <v>375</v>
      </c>
      <c r="G143" t="s">
        <v>376</v>
      </c>
      <c r="H143">
        <v>10027</v>
      </c>
      <c r="I143" t="s">
        <v>581</v>
      </c>
      <c r="J143" t="s">
        <v>31</v>
      </c>
      <c r="K143" t="s">
        <v>329</v>
      </c>
    </row>
    <row r="144" spans="1:13" x14ac:dyDescent="0.3">
      <c r="A144" s="12" t="s">
        <v>569</v>
      </c>
      <c r="B144" t="s">
        <v>575</v>
      </c>
      <c r="C144" t="str">
        <f>"CY4-32"&amp;MID(A144,7,1)</f>
        <v>CY4-32B</v>
      </c>
      <c r="D144" s="15" t="s">
        <v>1012</v>
      </c>
      <c r="E144" t="str">
        <f t="shared" si="0"/>
        <v>FV4_32B_1</v>
      </c>
      <c r="F144" t="s">
        <v>375</v>
      </c>
      <c r="G144" t="s">
        <v>576</v>
      </c>
      <c r="H144">
        <v>10027</v>
      </c>
      <c r="I144" t="s">
        <v>582</v>
      </c>
      <c r="J144" t="s">
        <v>31</v>
      </c>
      <c r="K144" t="s">
        <v>329</v>
      </c>
      <c r="L144" t="s">
        <v>21</v>
      </c>
      <c r="M144" t="str">
        <f>A143</f>
        <v>FV4-32A.1</v>
      </c>
    </row>
    <row r="145" spans="1:13" x14ac:dyDescent="0.3">
      <c r="A145" s="12" t="s">
        <v>570</v>
      </c>
      <c r="B145" t="str">
        <f>"TC"&amp;MID(A145,7,1)&amp;" Inlet Control Valve"</f>
        <v>TCC Inlet Control Valve</v>
      </c>
      <c r="C145" t="str">
        <f t="shared" ref="C145:C150" si="38">"CY4-32"&amp;MID(A145,7,1)</f>
        <v>CY4-32C</v>
      </c>
      <c r="D145" s="15" t="s">
        <v>1012</v>
      </c>
      <c r="E145" t="str">
        <f t="shared" ref="E145:E149" si="39">SUBSTITUTE(SUBSTITUTE(A145,"-","_"),".","_")</f>
        <v>FV4_32C_1</v>
      </c>
      <c r="F145" t="s">
        <v>375</v>
      </c>
      <c r="G145" t="s">
        <v>577</v>
      </c>
      <c r="H145">
        <v>10027</v>
      </c>
      <c r="I145" t="s">
        <v>486</v>
      </c>
      <c r="J145" t="s">
        <v>31</v>
      </c>
      <c r="K145" t="s">
        <v>329</v>
      </c>
      <c r="L145" t="s">
        <v>21</v>
      </c>
      <c r="M145" t="str">
        <f t="shared" ref="M145:M150" si="40">A144</f>
        <v>FV4-32B.1</v>
      </c>
    </row>
    <row r="146" spans="1:13" x14ac:dyDescent="0.3">
      <c r="A146" s="12" t="s">
        <v>571</v>
      </c>
      <c r="B146" t="str">
        <f t="shared" ref="B146:B150" si="41">"TC"&amp;MID(A146,7,1)&amp;" Inlet Control Valve"</f>
        <v>TCD Inlet Control Valve</v>
      </c>
      <c r="C146" t="str">
        <f t="shared" si="38"/>
        <v>CY4-32D</v>
      </c>
      <c r="D146" s="15" t="s">
        <v>1012</v>
      </c>
      <c r="E146" t="str">
        <f t="shared" ref="E146" si="42">SUBSTITUTE(SUBSTITUTE(A146,"-","_"),".","_")</f>
        <v>FV4_32D_1</v>
      </c>
      <c r="F146" t="s">
        <v>375</v>
      </c>
      <c r="G146" t="s">
        <v>578</v>
      </c>
      <c r="H146">
        <v>10027</v>
      </c>
      <c r="I146" t="s">
        <v>487</v>
      </c>
      <c r="J146" t="s">
        <v>31</v>
      </c>
      <c r="K146" t="s">
        <v>329</v>
      </c>
      <c r="L146" t="s">
        <v>21</v>
      </c>
      <c r="M146" t="str">
        <f t="shared" si="40"/>
        <v>FV4-32C.1</v>
      </c>
    </row>
    <row r="147" spans="1:13" x14ac:dyDescent="0.3">
      <c r="A147" s="12" t="s">
        <v>328</v>
      </c>
      <c r="B147" t="str">
        <f t="shared" si="41"/>
        <v>TCE Inlet Control Valve</v>
      </c>
      <c r="C147" t="str">
        <f t="shared" si="38"/>
        <v>CY4-32E</v>
      </c>
      <c r="D147" s="15" t="s">
        <v>1012</v>
      </c>
      <c r="E147" t="str">
        <f t="shared" si="39"/>
        <v>FV4_32E_1</v>
      </c>
      <c r="F147" t="s">
        <v>375</v>
      </c>
      <c r="G147" t="s">
        <v>356</v>
      </c>
      <c r="H147">
        <v>10027</v>
      </c>
      <c r="I147" t="s">
        <v>583</v>
      </c>
      <c r="J147" t="s">
        <v>31</v>
      </c>
      <c r="K147" t="s">
        <v>329</v>
      </c>
      <c r="L147" t="s">
        <v>21</v>
      </c>
      <c r="M147" t="str">
        <f t="shared" si="40"/>
        <v>FV4-32D.1</v>
      </c>
    </row>
    <row r="148" spans="1:13" x14ac:dyDescent="0.3">
      <c r="A148" s="12" t="s">
        <v>572</v>
      </c>
      <c r="B148" t="str">
        <f t="shared" si="41"/>
        <v>TCF Inlet Control Valve</v>
      </c>
      <c r="C148" t="str">
        <f t="shared" si="38"/>
        <v>CY4-32F</v>
      </c>
      <c r="D148" s="15" t="s">
        <v>1012</v>
      </c>
      <c r="E148" t="str">
        <f t="shared" si="39"/>
        <v>FV4_32F_1</v>
      </c>
      <c r="F148" t="s">
        <v>375</v>
      </c>
      <c r="G148" t="s">
        <v>579</v>
      </c>
      <c r="H148">
        <v>10027</v>
      </c>
      <c r="I148" t="s">
        <v>584</v>
      </c>
      <c r="J148" t="s">
        <v>31</v>
      </c>
      <c r="K148" t="s">
        <v>329</v>
      </c>
      <c r="L148" t="s">
        <v>21</v>
      </c>
      <c r="M148" t="str">
        <f t="shared" si="40"/>
        <v>FV4-32E.1</v>
      </c>
    </row>
    <row r="149" spans="1:13" x14ac:dyDescent="0.3">
      <c r="A149" s="12" t="s">
        <v>573</v>
      </c>
      <c r="B149" t="str">
        <f t="shared" si="41"/>
        <v>TCG Inlet Control Valve</v>
      </c>
      <c r="C149" t="str">
        <f t="shared" si="38"/>
        <v>CY4-32G</v>
      </c>
      <c r="D149" s="15" t="s">
        <v>1012</v>
      </c>
      <c r="E149" t="str">
        <f t="shared" si="39"/>
        <v>FV4_32G_1</v>
      </c>
      <c r="F149" t="s">
        <v>375</v>
      </c>
      <c r="G149" t="s">
        <v>351</v>
      </c>
      <c r="H149">
        <v>10027</v>
      </c>
      <c r="I149" t="s">
        <v>542</v>
      </c>
      <c r="J149" t="s">
        <v>31</v>
      </c>
      <c r="K149" t="s">
        <v>329</v>
      </c>
      <c r="L149" t="s">
        <v>21</v>
      </c>
      <c r="M149" t="str">
        <f t="shared" si="40"/>
        <v>FV4-32F.1</v>
      </c>
    </row>
    <row r="150" spans="1:13" x14ac:dyDescent="0.3">
      <c r="A150" s="12" t="s">
        <v>574</v>
      </c>
      <c r="B150" t="str">
        <f t="shared" si="41"/>
        <v>TCH Inlet Control Valve</v>
      </c>
      <c r="C150" t="str">
        <f t="shared" si="38"/>
        <v>CY4-32H</v>
      </c>
      <c r="D150" s="15" t="s">
        <v>1012</v>
      </c>
      <c r="E150" t="str">
        <f t="shared" ref="E150" si="43">SUBSTITUTE(SUBSTITUTE(A150,"-","_"),".","_")</f>
        <v>FV4_32H_1</v>
      </c>
      <c r="F150" t="s">
        <v>375</v>
      </c>
      <c r="G150" t="s">
        <v>580</v>
      </c>
      <c r="H150">
        <v>10027</v>
      </c>
      <c r="I150" t="s">
        <v>552</v>
      </c>
      <c r="J150" t="s">
        <v>31</v>
      </c>
      <c r="K150" t="s">
        <v>329</v>
      </c>
      <c r="L150" t="s">
        <v>21</v>
      </c>
      <c r="M150" t="str">
        <f t="shared" si="40"/>
        <v>FV4-32G.1</v>
      </c>
    </row>
    <row r="151" spans="1:13" x14ac:dyDescent="0.3">
      <c r="A151" s="11" t="s">
        <v>209</v>
      </c>
      <c r="B151" t="s">
        <v>225</v>
      </c>
      <c r="C151" t="s">
        <v>564</v>
      </c>
      <c r="D151" s="15" t="s">
        <v>1004</v>
      </c>
      <c r="E151" t="str">
        <f t="shared" si="0"/>
        <v>FV4_4C_1</v>
      </c>
      <c r="F151" t="s">
        <v>226</v>
      </c>
      <c r="G151" t="s">
        <v>227</v>
      </c>
      <c r="H151">
        <v>10047</v>
      </c>
      <c r="I151" s="15" t="s">
        <v>745</v>
      </c>
      <c r="J151" t="s">
        <v>57</v>
      </c>
      <c r="K151" t="s">
        <v>222</v>
      </c>
    </row>
    <row r="152" spans="1:13" x14ac:dyDescent="0.3">
      <c r="A152" s="11" t="s">
        <v>179</v>
      </c>
      <c r="B152" t="s">
        <v>180</v>
      </c>
      <c r="C152" t="s">
        <v>565</v>
      </c>
      <c r="D152" t="s">
        <v>1004</v>
      </c>
      <c r="E152" t="str">
        <f t="shared" si="0"/>
        <v>FV4_4C_2</v>
      </c>
      <c r="F152" t="s">
        <v>181</v>
      </c>
      <c r="G152" t="s">
        <v>182</v>
      </c>
      <c r="H152">
        <v>10047</v>
      </c>
      <c r="I152" s="15" t="s">
        <v>469</v>
      </c>
      <c r="J152" t="s">
        <v>415</v>
      </c>
      <c r="K152" t="s">
        <v>183</v>
      </c>
    </row>
    <row r="153" spans="1:13" x14ac:dyDescent="0.3">
      <c r="A153" s="11" t="s">
        <v>186</v>
      </c>
      <c r="B153" t="s">
        <v>187</v>
      </c>
      <c r="C153" t="s">
        <v>565</v>
      </c>
      <c r="D153" t="s">
        <v>1004</v>
      </c>
      <c r="E153" t="str">
        <f t="shared" si="0"/>
        <v>FV4_4C_3</v>
      </c>
      <c r="F153" t="s">
        <v>181</v>
      </c>
      <c r="G153" t="s">
        <v>188</v>
      </c>
      <c r="H153">
        <v>10047</v>
      </c>
      <c r="I153" s="15" t="s">
        <v>470</v>
      </c>
      <c r="J153" t="s">
        <v>21</v>
      </c>
      <c r="K153" t="s">
        <v>179</v>
      </c>
      <c r="L153" t="s">
        <v>415</v>
      </c>
      <c r="M153" t="s">
        <v>189</v>
      </c>
    </row>
    <row r="154" spans="1:13" x14ac:dyDescent="0.3">
      <c r="A154" s="11" t="s">
        <v>748</v>
      </c>
      <c r="B154" s="15" t="s">
        <v>747</v>
      </c>
      <c r="C154" t="s">
        <v>565</v>
      </c>
      <c r="D154" s="15" t="s">
        <v>1004</v>
      </c>
      <c r="E154" t="str">
        <f t="shared" ref="E154:E155" si="44">SUBSTITUTE(SUBSTITUTE(A154,"-","_"),".","_")</f>
        <v>FV4_4C_4</v>
      </c>
      <c r="F154" t="s">
        <v>181</v>
      </c>
      <c r="G154" s="15" t="s">
        <v>750</v>
      </c>
      <c r="H154">
        <v>10047</v>
      </c>
      <c r="I154" s="15" t="s">
        <v>465</v>
      </c>
      <c r="J154" t="s">
        <v>415</v>
      </c>
      <c r="K154" t="s">
        <v>183</v>
      </c>
    </row>
    <row r="155" spans="1:13" x14ac:dyDescent="0.3">
      <c r="A155" s="11" t="s">
        <v>749</v>
      </c>
      <c r="B155" s="15" t="s">
        <v>746</v>
      </c>
      <c r="C155" t="s">
        <v>565</v>
      </c>
      <c r="D155" s="15" t="s">
        <v>1004</v>
      </c>
      <c r="E155" t="str">
        <f t="shared" si="44"/>
        <v>FV4_4C_5</v>
      </c>
      <c r="F155" t="s">
        <v>181</v>
      </c>
      <c r="G155" s="15" t="s">
        <v>751</v>
      </c>
      <c r="H155">
        <v>10047</v>
      </c>
      <c r="I155" s="15" t="s">
        <v>475</v>
      </c>
      <c r="J155" t="s">
        <v>21</v>
      </c>
      <c r="K155" t="s">
        <v>179</v>
      </c>
      <c r="L155" t="s">
        <v>415</v>
      </c>
      <c r="M155" t="s">
        <v>189</v>
      </c>
    </row>
    <row r="156" spans="1:13" x14ac:dyDescent="0.3">
      <c r="A156" s="11" t="s">
        <v>253</v>
      </c>
      <c r="B156" t="s">
        <v>254</v>
      </c>
      <c r="C156" t="s">
        <v>499</v>
      </c>
      <c r="D156" s="15" t="s">
        <v>1012</v>
      </c>
      <c r="E156" t="str">
        <f t="shared" si="0"/>
        <v>FV4_5_2</v>
      </c>
      <c r="F156" t="s">
        <v>255</v>
      </c>
      <c r="G156" t="s">
        <v>256</v>
      </c>
      <c r="H156">
        <v>10055</v>
      </c>
      <c r="I156" t="s">
        <v>487</v>
      </c>
      <c r="J156" t="s">
        <v>415</v>
      </c>
      <c r="K156" t="s">
        <v>137</v>
      </c>
    </row>
    <row r="157" spans="1:13" x14ac:dyDescent="0.3">
      <c r="A157" s="11" t="s">
        <v>122</v>
      </c>
      <c r="B157" t="s">
        <v>876</v>
      </c>
      <c r="C157" t="s">
        <v>484</v>
      </c>
      <c r="D157" t="s">
        <v>65</v>
      </c>
      <c r="E157" t="str">
        <f t="shared" si="0"/>
        <v>GT3_16A</v>
      </c>
      <c r="F157" s="23"/>
      <c r="G157" s="23"/>
      <c r="H157">
        <v>10012</v>
      </c>
      <c r="I157" t="s">
        <v>477</v>
      </c>
    </row>
    <row r="158" spans="1:13" x14ac:dyDescent="0.3">
      <c r="A158" s="11" t="s">
        <v>244</v>
      </c>
      <c r="B158" t="s">
        <v>245</v>
      </c>
      <c r="C158" t="s">
        <v>59</v>
      </c>
      <c r="D158" s="15" t="s">
        <v>1003</v>
      </c>
      <c r="E158" t="str">
        <f t="shared" si="0"/>
        <v>LCV3_20A_1</v>
      </c>
      <c r="F158" s="23"/>
      <c r="G158" s="23"/>
      <c r="H158">
        <v>10012</v>
      </c>
      <c r="I158" t="s">
        <v>407</v>
      </c>
      <c r="J158" t="s">
        <v>76</v>
      </c>
      <c r="K158" t="s">
        <v>73</v>
      </c>
      <c r="L158" t="s">
        <v>112</v>
      </c>
      <c r="M158" t="s">
        <v>246</v>
      </c>
    </row>
    <row r="159" spans="1:13" x14ac:dyDescent="0.3">
      <c r="A159" s="9" t="s">
        <v>877</v>
      </c>
      <c r="B159" t="s">
        <v>878</v>
      </c>
      <c r="C159" t="s">
        <v>482</v>
      </c>
      <c r="D159" s="15" t="s">
        <v>1003</v>
      </c>
      <c r="E159" t="str">
        <f t="shared" ref="E159" si="45">SUBSTITUTE(SUBSTITUTE(A159,"-","_"),".","_")</f>
        <v>LCV3_20B_1</v>
      </c>
      <c r="F159" s="23"/>
      <c r="G159" s="23"/>
      <c r="H159">
        <v>10013</v>
      </c>
      <c r="I159" t="s">
        <v>407</v>
      </c>
      <c r="J159" t="s">
        <v>76</v>
      </c>
      <c r="K159" t="s">
        <v>73</v>
      </c>
      <c r="L159" t="s">
        <v>112</v>
      </c>
      <c r="M159" t="s">
        <v>246</v>
      </c>
    </row>
    <row r="160" spans="1:13" x14ac:dyDescent="0.3">
      <c r="A160" s="11" t="s">
        <v>247</v>
      </c>
      <c r="B160" t="s">
        <v>248</v>
      </c>
      <c r="C160" t="s">
        <v>54</v>
      </c>
      <c r="D160" s="15" t="s">
        <v>1003</v>
      </c>
      <c r="E160" t="str">
        <f t="shared" si="0"/>
        <v>LCV3_8A_1</v>
      </c>
      <c r="F160" s="23"/>
      <c r="G160" s="23"/>
      <c r="H160">
        <v>10012</v>
      </c>
      <c r="I160" t="s">
        <v>486</v>
      </c>
      <c r="J160" t="s">
        <v>76</v>
      </c>
      <c r="K160" t="s">
        <v>246</v>
      </c>
      <c r="L160" t="s">
        <v>112</v>
      </c>
      <c r="M160" t="s">
        <v>246</v>
      </c>
    </row>
    <row r="161" spans="1:15" x14ac:dyDescent="0.3">
      <c r="A161" s="9" t="s">
        <v>879</v>
      </c>
      <c r="B161" t="s">
        <v>880</v>
      </c>
      <c r="C161" t="s">
        <v>480</v>
      </c>
      <c r="D161" s="15" t="s">
        <v>1003</v>
      </c>
      <c r="E161" t="str">
        <f t="shared" ref="E161" si="46">SUBSTITUTE(SUBSTITUTE(A161,"-","_"),".","_")</f>
        <v>LCV3_8B_1</v>
      </c>
      <c r="F161" s="23"/>
      <c r="G161" s="23"/>
      <c r="H161">
        <v>10013</v>
      </c>
      <c r="I161" t="s">
        <v>486</v>
      </c>
      <c r="J161" t="s">
        <v>76</v>
      </c>
      <c r="K161" t="s">
        <v>246</v>
      </c>
      <c r="L161" t="s">
        <v>112</v>
      </c>
      <c r="M161" t="s">
        <v>246</v>
      </c>
    </row>
    <row r="162" spans="1:15" x14ac:dyDescent="0.3">
      <c r="A162" s="9" t="s">
        <v>882</v>
      </c>
      <c r="B162" t="s">
        <v>883</v>
      </c>
      <c r="C162" t="s">
        <v>884</v>
      </c>
      <c r="D162" t="s">
        <v>993</v>
      </c>
      <c r="E162" t="str">
        <f t="shared" si="0"/>
        <v>LCV4_30A_1</v>
      </c>
      <c r="F162" s="23"/>
      <c r="G162" s="23"/>
      <c r="H162">
        <v>10046</v>
      </c>
      <c r="I162" t="s">
        <v>496</v>
      </c>
      <c r="J162" t="s">
        <v>57</v>
      </c>
      <c r="K162" t="s">
        <v>231</v>
      </c>
      <c r="L162" t="s">
        <v>76</v>
      </c>
      <c r="M162" t="s">
        <v>762</v>
      </c>
      <c r="N162" t="s">
        <v>112</v>
      </c>
      <c r="O162" s="15" t="s">
        <v>232</v>
      </c>
    </row>
    <row r="163" spans="1:15" x14ac:dyDescent="0.3">
      <c r="A163" s="11" t="s">
        <v>881</v>
      </c>
      <c r="B163" t="s">
        <v>228</v>
      </c>
      <c r="C163" t="s">
        <v>566</v>
      </c>
      <c r="D163" t="s">
        <v>993</v>
      </c>
      <c r="E163" t="str">
        <f t="shared" ref="E163" si="47">SUBSTITUTE(SUBSTITUTE(A163,"-","_"),".","_")</f>
        <v>LCV4_30C_1</v>
      </c>
      <c r="F163" t="s">
        <v>229</v>
      </c>
      <c r="G163" t="s">
        <v>230</v>
      </c>
      <c r="H163">
        <v>10047</v>
      </c>
      <c r="I163" t="s">
        <v>885</v>
      </c>
      <c r="J163" t="s">
        <v>57</v>
      </c>
      <c r="K163" t="s">
        <v>231</v>
      </c>
      <c r="L163" t="s">
        <v>76</v>
      </c>
      <c r="M163" t="s">
        <v>232</v>
      </c>
      <c r="N163" t="s">
        <v>112</v>
      </c>
      <c r="O163" s="15" t="s">
        <v>762</v>
      </c>
    </row>
    <row r="164" spans="1:15" x14ac:dyDescent="0.3">
      <c r="A164" s="9" t="s">
        <v>752</v>
      </c>
      <c r="B164" s="15" t="s">
        <v>756</v>
      </c>
      <c r="C164" s="15" t="s">
        <v>760</v>
      </c>
      <c r="D164" t="s">
        <v>994</v>
      </c>
      <c r="E164" t="str">
        <f t="shared" ref="E164:E167" si="48">SUBSTITUTE(SUBSTITUTE(A164,"-","_"),".","_")</f>
        <v>LCV4_4A_1</v>
      </c>
      <c r="F164" t="s">
        <v>195</v>
      </c>
      <c r="G164" t="s">
        <v>995</v>
      </c>
      <c r="H164">
        <v>10046</v>
      </c>
      <c r="I164" s="15" t="s">
        <v>412</v>
      </c>
      <c r="J164" t="s">
        <v>76</v>
      </c>
      <c r="K164" s="15" t="s">
        <v>761</v>
      </c>
      <c r="L164" t="s">
        <v>112</v>
      </c>
      <c r="M164" s="15" t="s">
        <v>761</v>
      </c>
    </row>
    <row r="165" spans="1:15" x14ac:dyDescent="0.3">
      <c r="A165" s="9" t="s">
        <v>753</v>
      </c>
      <c r="B165" s="15" t="s">
        <v>757</v>
      </c>
      <c r="C165" s="15" t="s">
        <v>760</v>
      </c>
      <c r="D165" t="s">
        <v>994</v>
      </c>
      <c r="E165" t="str">
        <f t="shared" si="48"/>
        <v>LCV4_4A_2</v>
      </c>
      <c r="F165" t="s">
        <v>195</v>
      </c>
      <c r="G165" t="s">
        <v>996</v>
      </c>
      <c r="H165">
        <v>10046</v>
      </c>
      <c r="I165" s="15" t="s">
        <v>412</v>
      </c>
      <c r="J165" t="s">
        <v>21</v>
      </c>
      <c r="K165" s="15" t="s">
        <v>752</v>
      </c>
      <c r="L165" t="s">
        <v>76</v>
      </c>
      <c r="M165" s="15" t="s">
        <v>761</v>
      </c>
      <c r="N165" t="s">
        <v>112</v>
      </c>
      <c r="O165" s="15" t="s">
        <v>761</v>
      </c>
    </row>
    <row r="166" spans="1:15" x14ac:dyDescent="0.3">
      <c r="A166" s="9" t="s">
        <v>754</v>
      </c>
      <c r="B166" s="15" t="s">
        <v>758</v>
      </c>
      <c r="C166" s="15" t="s">
        <v>760</v>
      </c>
      <c r="D166" t="s">
        <v>994</v>
      </c>
      <c r="E166" t="str">
        <f t="shared" si="48"/>
        <v>LCV4_4A_3</v>
      </c>
      <c r="F166" t="s">
        <v>195</v>
      </c>
      <c r="G166" t="s">
        <v>997</v>
      </c>
      <c r="H166">
        <v>10046</v>
      </c>
      <c r="I166" s="15" t="s">
        <v>542</v>
      </c>
      <c r="J166" t="s">
        <v>21</v>
      </c>
      <c r="K166" s="15" t="s">
        <v>753</v>
      </c>
    </row>
    <row r="167" spans="1:15" x14ac:dyDescent="0.3">
      <c r="A167" s="9" t="s">
        <v>755</v>
      </c>
      <c r="B167" s="15" t="s">
        <v>759</v>
      </c>
      <c r="C167" s="15" t="s">
        <v>760</v>
      </c>
      <c r="D167" t="s">
        <v>994</v>
      </c>
      <c r="E167" t="str">
        <f t="shared" si="48"/>
        <v>LCV4_4A_4</v>
      </c>
      <c r="F167" t="s">
        <v>195</v>
      </c>
      <c r="G167" t="s">
        <v>998</v>
      </c>
      <c r="H167">
        <v>10046</v>
      </c>
      <c r="I167" s="15" t="s">
        <v>552</v>
      </c>
      <c r="J167" t="s">
        <v>21</v>
      </c>
      <c r="K167" s="15" t="s">
        <v>754</v>
      </c>
    </row>
    <row r="168" spans="1:15" x14ac:dyDescent="0.3">
      <c r="A168" s="9" t="s">
        <v>766</v>
      </c>
      <c r="B168" s="15" t="s">
        <v>811</v>
      </c>
      <c r="C168" s="15" t="s">
        <v>768</v>
      </c>
      <c r="D168" t="s">
        <v>994</v>
      </c>
      <c r="E168" t="str">
        <f t="shared" ref="E168:E171" si="49">SUBSTITUTE(SUBSTITUTE(A168,"-","_"),".","_")</f>
        <v>LCV4_4B_1</v>
      </c>
      <c r="F168" t="s">
        <v>195</v>
      </c>
      <c r="G168" t="s">
        <v>999</v>
      </c>
      <c r="H168">
        <v>10046</v>
      </c>
      <c r="I168" s="15" t="s">
        <v>412</v>
      </c>
      <c r="J168" t="s">
        <v>76</v>
      </c>
      <c r="K168" s="15" t="s">
        <v>767</v>
      </c>
      <c r="L168" t="s">
        <v>112</v>
      </c>
      <c r="M168" s="15" t="s">
        <v>767</v>
      </c>
    </row>
    <row r="169" spans="1:15" x14ac:dyDescent="0.3">
      <c r="A169" s="9" t="s">
        <v>763</v>
      </c>
      <c r="B169" s="15" t="s">
        <v>812</v>
      </c>
      <c r="C169" s="15" t="s">
        <v>768</v>
      </c>
      <c r="D169" t="s">
        <v>994</v>
      </c>
      <c r="E169" t="str">
        <f t="shared" si="49"/>
        <v>LCV4_4B_2</v>
      </c>
      <c r="F169" t="s">
        <v>195</v>
      </c>
      <c r="G169" t="s">
        <v>1000</v>
      </c>
      <c r="H169">
        <v>10046</v>
      </c>
      <c r="I169" s="15" t="s">
        <v>412</v>
      </c>
      <c r="J169" t="s">
        <v>21</v>
      </c>
      <c r="K169" s="15" t="s">
        <v>766</v>
      </c>
      <c r="L169" t="s">
        <v>76</v>
      </c>
      <c r="M169" s="15" t="s">
        <v>767</v>
      </c>
      <c r="N169" t="s">
        <v>112</v>
      </c>
      <c r="O169" s="15" t="s">
        <v>767</v>
      </c>
    </row>
    <row r="170" spans="1:15" x14ac:dyDescent="0.3">
      <c r="A170" s="9" t="s">
        <v>764</v>
      </c>
      <c r="B170" s="15" t="s">
        <v>813</v>
      </c>
      <c r="C170" s="15" t="s">
        <v>768</v>
      </c>
      <c r="D170" t="s">
        <v>994</v>
      </c>
      <c r="E170" t="str">
        <f t="shared" si="49"/>
        <v>LCV4_4B_3</v>
      </c>
      <c r="F170" t="s">
        <v>195</v>
      </c>
      <c r="G170" t="s">
        <v>1001</v>
      </c>
      <c r="H170">
        <v>10046</v>
      </c>
      <c r="I170" s="15" t="s">
        <v>542</v>
      </c>
      <c r="J170" t="s">
        <v>21</v>
      </c>
      <c r="K170" s="15" t="s">
        <v>763</v>
      </c>
    </row>
    <row r="171" spans="1:15" x14ac:dyDescent="0.3">
      <c r="A171" s="9" t="s">
        <v>765</v>
      </c>
      <c r="B171" s="15" t="s">
        <v>814</v>
      </c>
      <c r="C171" s="15" t="s">
        <v>768</v>
      </c>
      <c r="D171" t="s">
        <v>994</v>
      </c>
      <c r="E171" t="str">
        <f t="shared" si="49"/>
        <v>LCV4_4B_4</v>
      </c>
      <c r="F171" t="s">
        <v>195</v>
      </c>
      <c r="G171" t="s">
        <v>1002</v>
      </c>
      <c r="H171">
        <v>10046</v>
      </c>
      <c r="I171" s="15" t="s">
        <v>552</v>
      </c>
      <c r="J171" t="s">
        <v>21</v>
      </c>
      <c r="K171" s="15" t="s">
        <v>764</v>
      </c>
    </row>
    <row r="172" spans="1:15" x14ac:dyDescent="0.3">
      <c r="A172" s="11" t="s">
        <v>193</v>
      </c>
      <c r="B172" t="s">
        <v>194</v>
      </c>
      <c r="C172" t="s">
        <v>567</v>
      </c>
      <c r="D172" t="s">
        <v>994</v>
      </c>
      <c r="E172" t="str">
        <f t="shared" si="0"/>
        <v>LCV4_4C_1</v>
      </c>
      <c r="F172" t="s">
        <v>195</v>
      </c>
      <c r="G172" t="s">
        <v>196</v>
      </c>
      <c r="H172">
        <v>10047</v>
      </c>
      <c r="I172" s="15" t="s">
        <v>412</v>
      </c>
      <c r="J172" t="s">
        <v>76</v>
      </c>
      <c r="K172" t="s">
        <v>141</v>
      </c>
      <c r="L172" t="s">
        <v>112</v>
      </c>
      <c r="M172" t="s">
        <v>141</v>
      </c>
    </row>
    <row r="173" spans="1:15" x14ac:dyDescent="0.3">
      <c r="A173" s="11" t="s">
        <v>197</v>
      </c>
      <c r="B173" t="s">
        <v>198</v>
      </c>
      <c r="C173" t="s">
        <v>567</v>
      </c>
      <c r="D173" t="s">
        <v>994</v>
      </c>
      <c r="E173" t="str">
        <f t="shared" si="0"/>
        <v>LCV4_4C_2</v>
      </c>
      <c r="F173" t="s">
        <v>195</v>
      </c>
      <c r="G173" t="s">
        <v>199</v>
      </c>
      <c r="H173">
        <v>10047</v>
      </c>
      <c r="I173" s="15" t="s">
        <v>412</v>
      </c>
      <c r="J173" t="s">
        <v>21</v>
      </c>
      <c r="K173" t="s">
        <v>193</v>
      </c>
      <c r="L173" t="s">
        <v>76</v>
      </c>
      <c r="M173" t="s">
        <v>141</v>
      </c>
      <c r="N173" t="s">
        <v>112</v>
      </c>
      <c r="O173" t="s">
        <v>141</v>
      </c>
    </row>
    <row r="174" spans="1:15" x14ac:dyDescent="0.3">
      <c r="A174" s="11" t="s">
        <v>200</v>
      </c>
      <c r="B174" t="s">
        <v>201</v>
      </c>
      <c r="C174" t="s">
        <v>567</v>
      </c>
      <c r="D174" t="s">
        <v>994</v>
      </c>
      <c r="E174" t="str">
        <f t="shared" si="0"/>
        <v>LCV4_4C_3</v>
      </c>
      <c r="F174" t="s">
        <v>195</v>
      </c>
      <c r="G174" t="s">
        <v>202</v>
      </c>
      <c r="H174">
        <v>10047</v>
      </c>
      <c r="I174" s="15" t="s">
        <v>542</v>
      </c>
      <c r="J174" t="s">
        <v>21</v>
      </c>
      <c r="K174" t="s">
        <v>197</v>
      </c>
    </row>
    <row r="175" spans="1:15" x14ac:dyDescent="0.3">
      <c r="A175" s="11" t="s">
        <v>203</v>
      </c>
      <c r="B175" t="s">
        <v>204</v>
      </c>
      <c r="C175" t="s">
        <v>567</v>
      </c>
      <c r="D175" t="s">
        <v>994</v>
      </c>
      <c r="E175" t="str">
        <f t="shared" si="0"/>
        <v>LCV4_4C_4</v>
      </c>
      <c r="F175" t="s">
        <v>195</v>
      </c>
      <c r="G175" t="s">
        <v>205</v>
      </c>
      <c r="H175">
        <v>10047</v>
      </c>
      <c r="I175" s="15" t="s">
        <v>552</v>
      </c>
      <c r="J175" t="s">
        <v>21</v>
      </c>
      <c r="K175" t="s">
        <v>200</v>
      </c>
    </row>
    <row r="176" spans="1:15" x14ac:dyDescent="0.3">
      <c r="A176" s="11" t="s">
        <v>73</v>
      </c>
      <c r="B176" t="s">
        <v>74</v>
      </c>
      <c r="C176" t="s">
        <v>67</v>
      </c>
      <c r="D176" t="s">
        <v>895</v>
      </c>
      <c r="E176" t="str">
        <f t="shared" ref="E176:E322" si="50">SUBSTITUTE(SUBSTITUTE(A176,"-","_"),".","_")</f>
        <v>LIC3_20A_1</v>
      </c>
      <c r="H176">
        <v>10012</v>
      </c>
      <c r="I176" t="s">
        <v>407</v>
      </c>
      <c r="J176" t="s">
        <v>76</v>
      </c>
      <c r="K176" t="s">
        <v>72</v>
      </c>
    </row>
    <row r="177" spans="1:13" x14ac:dyDescent="0.3">
      <c r="A177" s="11" t="s">
        <v>530</v>
      </c>
      <c r="B177" t="s">
        <v>531</v>
      </c>
      <c r="C177" t="s">
        <v>488</v>
      </c>
      <c r="D177" t="s">
        <v>895</v>
      </c>
      <c r="E177" t="str">
        <f t="shared" ref="E177" si="51">SUBSTITUTE(SUBSTITUTE(A177,"-","_"),".","_")</f>
        <v>LIC3_20B_1</v>
      </c>
      <c r="H177">
        <v>10013</v>
      </c>
      <c r="I177" t="s">
        <v>407</v>
      </c>
      <c r="J177" t="s">
        <v>76</v>
      </c>
      <c r="K177" t="s">
        <v>526</v>
      </c>
    </row>
    <row r="178" spans="1:13" x14ac:dyDescent="0.3">
      <c r="A178" s="11" t="s">
        <v>246</v>
      </c>
      <c r="B178" t="s">
        <v>317</v>
      </c>
      <c r="C178" t="s">
        <v>115</v>
      </c>
      <c r="D178" t="s">
        <v>895</v>
      </c>
      <c r="E178" t="str">
        <f t="shared" si="50"/>
        <v>LIC3_8A_1</v>
      </c>
      <c r="H178">
        <v>10012</v>
      </c>
      <c r="I178" s="15" t="s">
        <v>494</v>
      </c>
      <c r="J178" t="s">
        <v>76</v>
      </c>
      <c r="K178" t="s">
        <v>316</v>
      </c>
      <c r="L178" t="s">
        <v>112</v>
      </c>
      <c r="M178" t="s">
        <v>316</v>
      </c>
    </row>
    <row r="179" spans="1:13" x14ac:dyDescent="0.3">
      <c r="A179" s="9" t="s">
        <v>782</v>
      </c>
      <c r="B179" s="15" t="s">
        <v>780</v>
      </c>
      <c r="C179" s="15" t="s">
        <v>781</v>
      </c>
      <c r="D179" t="s">
        <v>895</v>
      </c>
      <c r="E179" t="str">
        <f t="shared" ref="E179" si="52">SUBSTITUTE(SUBSTITUTE(A179,"-","_"),".","_")</f>
        <v>LIC3_8B_1</v>
      </c>
      <c r="H179">
        <v>10013</v>
      </c>
      <c r="I179" s="15" t="s">
        <v>494</v>
      </c>
      <c r="J179" t="s">
        <v>76</v>
      </c>
      <c r="K179" t="s">
        <v>316</v>
      </c>
      <c r="L179" t="s">
        <v>112</v>
      </c>
      <c r="M179" t="s">
        <v>316</v>
      </c>
    </row>
    <row r="180" spans="1:13" x14ac:dyDescent="0.3">
      <c r="A180" s="11" t="s">
        <v>161</v>
      </c>
      <c r="B180" s="15" t="s">
        <v>990</v>
      </c>
      <c r="C180" t="s">
        <v>155</v>
      </c>
      <c r="D180" t="s">
        <v>895</v>
      </c>
      <c r="E180" t="str">
        <f t="shared" si="50"/>
        <v>LIC4_11_1</v>
      </c>
      <c r="H180">
        <v>10047</v>
      </c>
      <c r="I180" s="15" t="s">
        <v>783</v>
      </c>
      <c r="J180" t="s">
        <v>76</v>
      </c>
      <c r="K180" t="s">
        <v>162</v>
      </c>
    </row>
    <row r="181" spans="1:13" x14ac:dyDescent="0.3">
      <c r="A181" s="11" t="s">
        <v>762</v>
      </c>
      <c r="B181" s="15" t="s">
        <v>784</v>
      </c>
      <c r="C181" s="15" t="s">
        <v>785</v>
      </c>
      <c r="D181" t="s">
        <v>895</v>
      </c>
      <c r="E181" t="str">
        <f t="shared" ref="E181" si="53">SUBSTITUTE(SUBSTITUTE(A181,"-","_"),".","_")</f>
        <v>LIC4_30A_1</v>
      </c>
      <c r="H181">
        <v>10047</v>
      </c>
      <c r="I181" s="15" t="s">
        <v>786</v>
      </c>
      <c r="J181" t="s">
        <v>76</v>
      </c>
      <c r="K181" t="s">
        <v>192</v>
      </c>
    </row>
    <row r="182" spans="1:13" x14ac:dyDescent="0.3">
      <c r="A182" s="11" t="s">
        <v>232</v>
      </c>
      <c r="B182" t="s">
        <v>233</v>
      </c>
      <c r="C182" t="s">
        <v>32</v>
      </c>
      <c r="D182" t="s">
        <v>895</v>
      </c>
      <c r="E182" t="str">
        <f t="shared" si="50"/>
        <v>LIC4_30C_1</v>
      </c>
      <c r="H182">
        <v>10047</v>
      </c>
      <c r="I182" s="15" t="s">
        <v>783</v>
      </c>
      <c r="J182" t="s">
        <v>76</v>
      </c>
      <c r="K182" t="s">
        <v>192</v>
      </c>
    </row>
    <row r="183" spans="1:13" x14ac:dyDescent="0.3">
      <c r="A183" s="9" t="s">
        <v>761</v>
      </c>
      <c r="B183" s="15" t="s">
        <v>773</v>
      </c>
      <c r="C183" s="15" t="s">
        <v>818</v>
      </c>
      <c r="D183" t="s">
        <v>895</v>
      </c>
      <c r="E183" t="str">
        <f t="shared" ref="E183:E184" si="54">SUBSTITUTE(SUBSTITUTE(A183,"-","_"),".","_")</f>
        <v>LIC4_4A_1</v>
      </c>
      <c r="H183">
        <v>10046</v>
      </c>
      <c r="I183" s="15" t="s">
        <v>407</v>
      </c>
      <c r="J183" t="s">
        <v>76</v>
      </c>
      <c r="K183" s="15" t="s">
        <v>818</v>
      </c>
    </row>
    <row r="184" spans="1:13" x14ac:dyDescent="0.3">
      <c r="A184" s="9" t="s">
        <v>772</v>
      </c>
      <c r="B184" s="15" t="s">
        <v>774</v>
      </c>
      <c r="C184" s="15" t="s">
        <v>819</v>
      </c>
      <c r="D184" t="s">
        <v>895</v>
      </c>
      <c r="E184" t="str">
        <f t="shared" si="54"/>
        <v>LIC4_4A_2</v>
      </c>
      <c r="H184">
        <v>10046</v>
      </c>
      <c r="I184" s="15" t="s">
        <v>460</v>
      </c>
      <c r="J184" t="s">
        <v>76</v>
      </c>
      <c r="K184" s="15" t="s">
        <v>819</v>
      </c>
    </row>
    <row r="185" spans="1:13" x14ac:dyDescent="0.3">
      <c r="A185" s="9" t="s">
        <v>767</v>
      </c>
      <c r="B185" s="15" t="s">
        <v>775</v>
      </c>
      <c r="C185" s="15" t="s">
        <v>820</v>
      </c>
      <c r="D185" t="s">
        <v>895</v>
      </c>
      <c r="E185" t="str">
        <f t="shared" si="50"/>
        <v>LIC4_4B_1</v>
      </c>
      <c r="H185">
        <v>10046</v>
      </c>
      <c r="I185" s="15" t="s">
        <v>778</v>
      </c>
      <c r="J185" t="s">
        <v>76</v>
      </c>
      <c r="K185" s="15" t="s">
        <v>820</v>
      </c>
    </row>
    <row r="186" spans="1:13" x14ac:dyDescent="0.3">
      <c r="A186" s="9" t="s">
        <v>777</v>
      </c>
      <c r="B186" s="15" t="s">
        <v>776</v>
      </c>
      <c r="C186" s="15" t="s">
        <v>821</v>
      </c>
      <c r="D186" t="s">
        <v>895</v>
      </c>
      <c r="E186" t="str">
        <f t="shared" si="50"/>
        <v>LIC4_4B_2</v>
      </c>
      <c r="H186">
        <v>10046</v>
      </c>
      <c r="I186" s="15" t="s">
        <v>779</v>
      </c>
      <c r="J186" t="s">
        <v>76</v>
      </c>
      <c r="K186" s="15" t="s">
        <v>821</v>
      </c>
    </row>
    <row r="187" spans="1:13" x14ac:dyDescent="0.3">
      <c r="A187" s="11" t="s">
        <v>141</v>
      </c>
      <c r="B187" s="15" t="s">
        <v>769</v>
      </c>
      <c r="C187" s="15" t="s">
        <v>142</v>
      </c>
      <c r="D187" t="s">
        <v>895</v>
      </c>
      <c r="E187" t="str">
        <f t="shared" ref="E187" si="55">SUBSTITUTE(SUBSTITUTE(A187,"-","_"),".","_")</f>
        <v>LIC4_4C_1</v>
      </c>
      <c r="H187">
        <v>10047</v>
      </c>
      <c r="I187" s="15" t="s">
        <v>460</v>
      </c>
      <c r="J187" t="s">
        <v>76</v>
      </c>
      <c r="K187" t="s">
        <v>142</v>
      </c>
    </row>
    <row r="188" spans="1:13" x14ac:dyDescent="0.3">
      <c r="A188" s="11" t="s">
        <v>770</v>
      </c>
      <c r="B188" s="15" t="s">
        <v>771</v>
      </c>
      <c r="C188" s="15" t="s">
        <v>822</v>
      </c>
      <c r="D188" t="s">
        <v>895</v>
      </c>
      <c r="E188" t="str">
        <f t="shared" ref="E188" si="56">SUBSTITUTE(SUBSTITUTE(A188,"-","_"),".","_")</f>
        <v>LIC4_4C_2</v>
      </c>
      <c r="H188">
        <v>10047</v>
      </c>
      <c r="I188" s="15" t="s">
        <v>414</v>
      </c>
      <c r="J188" t="s">
        <v>76</v>
      </c>
      <c r="K188" s="15" t="s">
        <v>822</v>
      </c>
    </row>
    <row r="189" spans="1:13" x14ac:dyDescent="0.3">
      <c r="A189" s="11" t="s">
        <v>72</v>
      </c>
      <c r="B189" t="s">
        <v>77</v>
      </c>
      <c r="C189" t="s">
        <v>67</v>
      </c>
      <c r="D189" t="s">
        <v>78</v>
      </c>
      <c r="E189" t="s">
        <v>528</v>
      </c>
      <c r="H189">
        <v>10012</v>
      </c>
      <c r="I189" t="s">
        <v>407</v>
      </c>
    </row>
    <row r="190" spans="1:13" x14ac:dyDescent="0.3">
      <c r="A190" s="11" t="s">
        <v>526</v>
      </c>
      <c r="B190" t="s">
        <v>527</v>
      </c>
      <c r="C190" t="s">
        <v>488</v>
      </c>
      <c r="D190" t="s">
        <v>78</v>
      </c>
      <c r="E190" t="s">
        <v>529</v>
      </c>
      <c r="H190">
        <v>10013</v>
      </c>
      <c r="I190" t="s">
        <v>407</v>
      </c>
    </row>
    <row r="191" spans="1:13" x14ac:dyDescent="0.3">
      <c r="A191" s="10" t="s">
        <v>316</v>
      </c>
      <c r="B191" t="s">
        <v>318</v>
      </c>
      <c r="C191" t="s">
        <v>115</v>
      </c>
      <c r="D191" t="s">
        <v>78</v>
      </c>
      <c r="E191" t="str">
        <f t="shared" si="50"/>
        <v>LT3_8A_1</v>
      </c>
    </row>
    <row r="192" spans="1:13" x14ac:dyDescent="0.3">
      <c r="A192" s="10" t="s">
        <v>794</v>
      </c>
      <c r="B192" t="s">
        <v>988</v>
      </c>
      <c r="C192" t="s">
        <v>781</v>
      </c>
      <c r="D192" t="s">
        <v>78</v>
      </c>
      <c r="E192" t="str">
        <f t="shared" ref="E192" si="57">SUBSTITUTE(SUBSTITUTE(A192,"-","_"),".","_")</f>
        <v>LT3_8B_1</v>
      </c>
    </row>
    <row r="193" spans="1:13" x14ac:dyDescent="0.3">
      <c r="A193" s="10" t="s">
        <v>162</v>
      </c>
      <c r="B193" t="s">
        <v>163</v>
      </c>
      <c r="C193" t="s">
        <v>155</v>
      </c>
      <c r="D193" t="s">
        <v>78</v>
      </c>
      <c r="E193" t="str">
        <f t="shared" si="50"/>
        <v>LT4_11_1</v>
      </c>
      <c r="J193" t="s">
        <v>71</v>
      </c>
      <c r="K193" t="s">
        <v>155</v>
      </c>
    </row>
    <row r="194" spans="1:13" x14ac:dyDescent="0.3">
      <c r="A194" s="10" t="s">
        <v>903</v>
      </c>
      <c r="B194" t="s">
        <v>904</v>
      </c>
      <c r="C194" t="s">
        <v>785</v>
      </c>
      <c r="D194" t="s">
        <v>78</v>
      </c>
      <c r="E194" t="str">
        <f t="shared" ref="E194" si="58">SUBSTITUTE(SUBSTITUTE(A194,"-","_"),".","_")</f>
        <v>LT4_30A_1</v>
      </c>
    </row>
    <row r="195" spans="1:13" x14ac:dyDescent="0.3">
      <c r="A195" s="10" t="s">
        <v>192</v>
      </c>
      <c r="B195" t="s">
        <v>234</v>
      </c>
      <c r="C195" t="s">
        <v>32</v>
      </c>
      <c r="D195" t="s">
        <v>78</v>
      </c>
      <c r="E195" t="str">
        <f t="shared" si="50"/>
        <v>LT4_30C_1</v>
      </c>
    </row>
    <row r="196" spans="1:13" x14ac:dyDescent="0.3">
      <c r="A196" s="10" t="s">
        <v>818</v>
      </c>
      <c r="B196" s="15" t="s">
        <v>827</v>
      </c>
      <c r="C196" s="15" t="s">
        <v>760</v>
      </c>
      <c r="D196" t="s">
        <v>78</v>
      </c>
      <c r="E196" t="str">
        <f t="shared" ref="E196:E197" si="59">SUBSTITUTE(SUBSTITUTE(A196,"-","_"),".","_")</f>
        <v>LT4_4A_1</v>
      </c>
    </row>
    <row r="197" spans="1:13" x14ac:dyDescent="0.3">
      <c r="A197" s="10" t="s">
        <v>819</v>
      </c>
      <c r="B197" s="15" t="s">
        <v>828</v>
      </c>
      <c r="C197" s="15" t="s">
        <v>760</v>
      </c>
      <c r="D197" t="s">
        <v>78</v>
      </c>
      <c r="E197" t="str">
        <f t="shared" si="59"/>
        <v>LT4_4A_2</v>
      </c>
    </row>
    <row r="198" spans="1:13" x14ac:dyDescent="0.3">
      <c r="A198" s="10" t="s">
        <v>820</v>
      </c>
      <c r="B198" s="15" t="s">
        <v>825</v>
      </c>
      <c r="C198" s="15" t="s">
        <v>768</v>
      </c>
      <c r="D198" t="s">
        <v>78</v>
      </c>
      <c r="E198" t="str">
        <f t="shared" ref="E198:E199" si="60">SUBSTITUTE(SUBSTITUTE(A198,"-","_"),".","_")</f>
        <v>LT4_4B_1</v>
      </c>
    </row>
    <row r="199" spans="1:13" x14ac:dyDescent="0.3">
      <c r="A199" s="10" t="s">
        <v>821</v>
      </c>
      <c r="B199" s="15" t="s">
        <v>826</v>
      </c>
      <c r="C199" s="15" t="s">
        <v>768</v>
      </c>
      <c r="D199" t="s">
        <v>78</v>
      </c>
      <c r="E199" t="str">
        <f t="shared" si="60"/>
        <v>LT4_4B_2</v>
      </c>
    </row>
    <row r="200" spans="1:13" x14ac:dyDescent="0.3">
      <c r="A200" s="10" t="s">
        <v>142</v>
      </c>
      <c r="B200" s="15" t="s">
        <v>823</v>
      </c>
      <c r="C200" t="s">
        <v>567</v>
      </c>
      <c r="D200" t="s">
        <v>78</v>
      </c>
      <c r="E200" t="str">
        <f t="shared" si="50"/>
        <v>LT4_4C_1</v>
      </c>
    </row>
    <row r="201" spans="1:13" x14ac:dyDescent="0.3">
      <c r="A201" s="10" t="s">
        <v>822</v>
      </c>
      <c r="B201" s="15" t="s">
        <v>824</v>
      </c>
      <c r="C201" t="s">
        <v>567</v>
      </c>
      <c r="D201" t="s">
        <v>78</v>
      </c>
      <c r="E201" t="str">
        <f t="shared" ref="E201" si="61">SUBSTITUTE(SUBSTITUTE(A201,"-","_"),".","_")</f>
        <v>LT4_4C_2</v>
      </c>
    </row>
    <row r="202" spans="1:13" x14ac:dyDescent="0.3">
      <c r="A202" s="13" t="s">
        <v>427</v>
      </c>
      <c r="B202" t="s">
        <v>964</v>
      </c>
      <c r="C202" t="s">
        <v>420</v>
      </c>
      <c r="D202" t="s">
        <v>239</v>
      </c>
      <c r="E202" t="str">
        <f t="shared" ref="E202:E207" si="62">SUBSTITUTE(SUBSTITUTE(A202,"-","_"),".","_")</f>
        <v>PI4_4A_1</v>
      </c>
      <c r="H202">
        <v>10046</v>
      </c>
      <c r="J202" t="s">
        <v>415</v>
      </c>
      <c r="K202" t="s">
        <v>433</v>
      </c>
    </row>
    <row r="203" spans="1:13" x14ac:dyDescent="0.3">
      <c r="A203" s="13" t="s">
        <v>428</v>
      </c>
      <c r="B203" t="s">
        <v>965</v>
      </c>
      <c r="C203" t="s">
        <v>421</v>
      </c>
      <c r="D203" t="s">
        <v>239</v>
      </c>
      <c r="E203" t="str">
        <f t="shared" si="62"/>
        <v>PI4_4A_2</v>
      </c>
      <c r="H203">
        <v>10046</v>
      </c>
      <c r="J203" t="s">
        <v>415</v>
      </c>
      <c r="K203" t="s">
        <v>433</v>
      </c>
      <c r="L203" t="s">
        <v>21</v>
      </c>
      <c r="M203" t="str">
        <f>A202</f>
        <v>PI4-4A.1</v>
      </c>
    </row>
    <row r="204" spans="1:13" x14ac:dyDescent="0.3">
      <c r="A204" s="13" t="s">
        <v>429</v>
      </c>
      <c r="B204" t="s">
        <v>966</v>
      </c>
      <c r="C204" t="s">
        <v>422</v>
      </c>
      <c r="D204" t="s">
        <v>239</v>
      </c>
      <c r="E204" t="str">
        <f t="shared" si="62"/>
        <v>PI4_4A_3</v>
      </c>
      <c r="H204">
        <v>10046</v>
      </c>
      <c r="J204" t="s">
        <v>415</v>
      </c>
      <c r="K204" t="s">
        <v>433</v>
      </c>
      <c r="L204" t="s">
        <v>21</v>
      </c>
      <c r="M204" t="str">
        <f t="shared" ref="M204:M207" si="63">A203</f>
        <v>PI4-4A.2</v>
      </c>
    </row>
    <row r="205" spans="1:13" x14ac:dyDescent="0.3">
      <c r="A205" s="13" t="s">
        <v>430</v>
      </c>
      <c r="B205" t="s">
        <v>967</v>
      </c>
      <c r="C205" t="s">
        <v>423</v>
      </c>
      <c r="D205" t="s">
        <v>239</v>
      </c>
      <c r="E205" t="str">
        <f t="shared" si="62"/>
        <v>PI4_4A_4</v>
      </c>
      <c r="H205">
        <v>10046</v>
      </c>
      <c r="J205" t="s">
        <v>415</v>
      </c>
      <c r="K205" t="s">
        <v>434</v>
      </c>
      <c r="L205" t="s">
        <v>21</v>
      </c>
      <c r="M205" t="str">
        <f t="shared" si="63"/>
        <v>PI4-4A.3</v>
      </c>
    </row>
    <row r="206" spans="1:13" x14ac:dyDescent="0.3">
      <c r="A206" s="13" t="s">
        <v>431</v>
      </c>
      <c r="B206" t="s">
        <v>968</v>
      </c>
      <c r="C206" t="s">
        <v>424</v>
      </c>
      <c r="D206" t="s">
        <v>239</v>
      </c>
      <c r="E206" t="str">
        <f t="shared" si="62"/>
        <v>PI4_4A_5</v>
      </c>
      <c r="H206">
        <v>10046</v>
      </c>
      <c r="J206" t="s">
        <v>415</v>
      </c>
      <c r="K206" t="s">
        <v>434</v>
      </c>
      <c r="L206" t="s">
        <v>21</v>
      </c>
      <c r="M206" t="str">
        <f t="shared" si="63"/>
        <v>PI4-4A.4</v>
      </c>
    </row>
    <row r="207" spans="1:13" x14ac:dyDescent="0.3">
      <c r="A207" s="13" t="s">
        <v>432</v>
      </c>
      <c r="B207" t="s">
        <v>969</v>
      </c>
      <c r="C207" t="s">
        <v>425</v>
      </c>
      <c r="D207" t="s">
        <v>239</v>
      </c>
      <c r="E207" t="str">
        <f t="shared" si="62"/>
        <v>PI4_4A_6</v>
      </c>
      <c r="H207">
        <v>10046</v>
      </c>
      <c r="J207" t="s">
        <v>415</v>
      </c>
      <c r="K207" t="s">
        <v>434</v>
      </c>
      <c r="L207" t="s">
        <v>21</v>
      </c>
      <c r="M207" t="str">
        <f t="shared" si="63"/>
        <v>PI4-4A.5</v>
      </c>
    </row>
    <row r="208" spans="1:13" x14ac:dyDescent="0.3">
      <c r="A208" s="13" t="s">
        <v>448</v>
      </c>
      <c r="B208" t="s">
        <v>971</v>
      </c>
      <c r="C208" t="s">
        <v>454</v>
      </c>
      <c r="D208" t="s">
        <v>239</v>
      </c>
      <c r="E208" t="str">
        <f t="shared" ref="E208:E213" si="64">SUBSTITUTE(SUBSTITUTE(A208,"-","_"),".","_")</f>
        <v>PI4_4B_1</v>
      </c>
      <c r="H208">
        <v>10046</v>
      </c>
      <c r="J208" t="s">
        <v>415</v>
      </c>
      <c r="K208" t="s">
        <v>435</v>
      </c>
    </row>
    <row r="209" spans="1:13" x14ac:dyDescent="0.3">
      <c r="A209" s="13" t="s">
        <v>449</v>
      </c>
      <c r="B209" t="s">
        <v>972</v>
      </c>
      <c r="C209" t="s">
        <v>455</v>
      </c>
      <c r="D209" t="s">
        <v>239</v>
      </c>
      <c r="E209" t="str">
        <f t="shared" si="64"/>
        <v>PI4_4B_2</v>
      </c>
      <c r="H209">
        <v>10046</v>
      </c>
      <c r="J209" t="s">
        <v>415</v>
      </c>
      <c r="K209" t="s">
        <v>435</v>
      </c>
      <c r="L209" t="s">
        <v>21</v>
      </c>
      <c r="M209" t="str">
        <f>A208</f>
        <v>PI4-4B.1</v>
      </c>
    </row>
    <row r="210" spans="1:13" x14ac:dyDescent="0.3">
      <c r="A210" s="13" t="s">
        <v>450</v>
      </c>
      <c r="B210" t="s">
        <v>973</v>
      </c>
      <c r="C210" t="s">
        <v>456</v>
      </c>
      <c r="D210" t="s">
        <v>239</v>
      </c>
      <c r="E210" t="str">
        <f t="shared" si="64"/>
        <v>PI4_4B_3</v>
      </c>
      <c r="H210">
        <v>10046</v>
      </c>
      <c r="J210" t="s">
        <v>415</v>
      </c>
      <c r="K210" t="s">
        <v>435</v>
      </c>
      <c r="L210" t="s">
        <v>21</v>
      </c>
      <c r="M210" t="str">
        <f t="shared" ref="M210:M213" si="65">A209</f>
        <v>PI4-4B.2</v>
      </c>
    </row>
    <row r="211" spans="1:13" x14ac:dyDescent="0.3">
      <c r="A211" s="13" t="s">
        <v>451</v>
      </c>
      <c r="B211" t="s">
        <v>974</v>
      </c>
      <c r="C211" t="s">
        <v>457</v>
      </c>
      <c r="D211" t="s">
        <v>239</v>
      </c>
      <c r="E211" t="str">
        <f t="shared" si="64"/>
        <v>PI4_4B_4</v>
      </c>
      <c r="H211">
        <v>10046</v>
      </c>
      <c r="J211" t="s">
        <v>415</v>
      </c>
      <c r="K211" t="s">
        <v>436</v>
      </c>
      <c r="L211" t="s">
        <v>21</v>
      </c>
      <c r="M211" t="str">
        <f t="shared" si="65"/>
        <v>PI4-4B.3</v>
      </c>
    </row>
    <row r="212" spans="1:13" x14ac:dyDescent="0.3">
      <c r="A212" s="13" t="s">
        <v>452</v>
      </c>
      <c r="B212" t="s">
        <v>975</v>
      </c>
      <c r="C212" t="s">
        <v>458</v>
      </c>
      <c r="D212" t="s">
        <v>239</v>
      </c>
      <c r="E212" t="str">
        <f t="shared" si="64"/>
        <v>PI4_4B_5</v>
      </c>
      <c r="H212">
        <v>10046</v>
      </c>
      <c r="J212" t="s">
        <v>415</v>
      </c>
      <c r="K212" t="s">
        <v>436</v>
      </c>
      <c r="L212" t="s">
        <v>21</v>
      </c>
      <c r="M212" t="str">
        <f t="shared" si="65"/>
        <v>PI4-4B.4</v>
      </c>
    </row>
    <row r="213" spans="1:13" x14ac:dyDescent="0.3">
      <c r="A213" s="13" t="s">
        <v>453</v>
      </c>
      <c r="B213" t="s">
        <v>976</v>
      </c>
      <c r="C213" t="s">
        <v>459</v>
      </c>
      <c r="D213" t="s">
        <v>239</v>
      </c>
      <c r="E213" t="str">
        <f t="shared" si="64"/>
        <v>PI4_4B_6</v>
      </c>
      <c r="H213">
        <v>10046</v>
      </c>
      <c r="J213" t="s">
        <v>415</v>
      </c>
      <c r="K213" t="s">
        <v>436</v>
      </c>
      <c r="L213" t="s">
        <v>21</v>
      </c>
      <c r="M213" t="str">
        <f t="shared" si="65"/>
        <v>PI4-4B.5</v>
      </c>
    </row>
    <row r="214" spans="1:13" x14ac:dyDescent="0.3">
      <c r="A214" s="13" t="s">
        <v>237</v>
      </c>
      <c r="B214" t="s">
        <v>978</v>
      </c>
      <c r="C214" t="s">
        <v>238</v>
      </c>
      <c r="D214" t="s">
        <v>239</v>
      </c>
      <c r="E214" t="str">
        <f t="shared" si="50"/>
        <v>PI4_4C_1</v>
      </c>
      <c r="H214">
        <v>10047</v>
      </c>
      <c r="J214" t="s">
        <v>415</v>
      </c>
      <c r="K214" t="s">
        <v>126</v>
      </c>
    </row>
    <row r="215" spans="1:13" x14ac:dyDescent="0.3">
      <c r="A215" s="13" t="s">
        <v>240</v>
      </c>
      <c r="B215" t="s">
        <v>979</v>
      </c>
      <c r="C215" t="s">
        <v>241</v>
      </c>
      <c r="D215" t="s">
        <v>239</v>
      </c>
      <c r="E215" t="str">
        <f t="shared" si="50"/>
        <v>PI4_4C_2</v>
      </c>
      <c r="H215">
        <v>10047</v>
      </c>
      <c r="J215" t="s">
        <v>415</v>
      </c>
      <c r="K215" t="s">
        <v>126</v>
      </c>
      <c r="L215" t="s">
        <v>21</v>
      </c>
      <c r="M215" t="s">
        <v>237</v>
      </c>
    </row>
    <row r="216" spans="1:13" x14ac:dyDescent="0.3">
      <c r="A216" s="13" t="s">
        <v>242</v>
      </c>
      <c r="B216" t="s">
        <v>980</v>
      </c>
      <c r="C216" t="s">
        <v>243</v>
      </c>
      <c r="D216" t="s">
        <v>239</v>
      </c>
      <c r="E216" t="str">
        <f t="shared" si="50"/>
        <v>PI4_4C_3</v>
      </c>
      <c r="H216">
        <v>10047</v>
      </c>
      <c r="J216" t="s">
        <v>415</v>
      </c>
      <c r="K216" t="s">
        <v>126</v>
      </c>
      <c r="L216" t="s">
        <v>21</v>
      </c>
      <c r="M216" t="s">
        <v>240</v>
      </c>
    </row>
    <row r="217" spans="1:13" x14ac:dyDescent="0.3">
      <c r="A217" s="13" t="s">
        <v>416</v>
      </c>
      <c r="B217" t="s">
        <v>981</v>
      </c>
      <c r="C217" t="s">
        <v>399</v>
      </c>
      <c r="D217" t="s">
        <v>239</v>
      </c>
      <c r="E217" t="str">
        <f t="shared" ref="E217:E219" si="66">SUBSTITUTE(SUBSTITUTE(A217,"-","_"),".","_")</f>
        <v>PI4_4C_4</v>
      </c>
      <c r="H217">
        <v>10047</v>
      </c>
      <c r="J217" t="s">
        <v>415</v>
      </c>
      <c r="K217" t="s">
        <v>143</v>
      </c>
      <c r="L217" t="s">
        <v>21</v>
      </c>
      <c r="M217" t="s">
        <v>242</v>
      </c>
    </row>
    <row r="218" spans="1:13" x14ac:dyDescent="0.3">
      <c r="A218" s="13" t="s">
        <v>417</v>
      </c>
      <c r="B218" t="s">
        <v>982</v>
      </c>
      <c r="C218" t="s">
        <v>400</v>
      </c>
      <c r="D218" t="s">
        <v>239</v>
      </c>
      <c r="E218" t="str">
        <f t="shared" si="66"/>
        <v>PI4_4C_5</v>
      </c>
      <c r="H218">
        <v>10047</v>
      </c>
      <c r="J218" t="s">
        <v>415</v>
      </c>
      <c r="K218" t="s">
        <v>143</v>
      </c>
      <c r="L218" t="s">
        <v>21</v>
      </c>
      <c r="M218" t="s">
        <v>416</v>
      </c>
    </row>
    <row r="219" spans="1:13" x14ac:dyDescent="0.3">
      <c r="A219" s="13" t="s">
        <v>418</v>
      </c>
      <c r="B219" t="s">
        <v>983</v>
      </c>
      <c r="C219" t="s">
        <v>401</v>
      </c>
      <c r="D219" t="s">
        <v>239</v>
      </c>
      <c r="E219" t="str">
        <f t="shared" si="66"/>
        <v>PI4_4C_6</v>
      </c>
      <c r="H219">
        <v>10047</v>
      </c>
      <c r="J219" t="s">
        <v>415</v>
      </c>
      <c r="K219" t="s">
        <v>143</v>
      </c>
      <c r="L219" t="s">
        <v>21</v>
      </c>
      <c r="M219" t="s">
        <v>417</v>
      </c>
    </row>
    <row r="220" spans="1:13" x14ac:dyDescent="0.3">
      <c r="A220" s="10" t="s">
        <v>331</v>
      </c>
      <c r="B220" t="s">
        <v>332</v>
      </c>
      <c r="C220" t="s">
        <v>989</v>
      </c>
      <c r="D220" s="15" t="s">
        <v>930</v>
      </c>
      <c r="E220" t="str">
        <f t="shared" si="50"/>
        <v>PIC4_32_1</v>
      </c>
      <c r="J220" t="s">
        <v>76</v>
      </c>
      <c r="K220" t="s">
        <v>329</v>
      </c>
    </row>
    <row r="221" spans="1:13" x14ac:dyDescent="0.3">
      <c r="A221" s="11" t="s">
        <v>84</v>
      </c>
      <c r="B221" t="s">
        <v>85</v>
      </c>
      <c r="C221" t="s">
        <v>553</v>
      </c>
      <c r="D221" t="s">
        <v>86</v>
      </c>
      <c r="E221" t="str">
        <f t="shared" si="50"/>
        <v>PT3_10A_1</v>
      </c>
      <c r="H221">
        <v>10012</v>
      </c>
      <c r="I221" t="s">
        <v>536</v>
      </c>
      <c r="J221" t="s">
        <v>66</v>
      </c>
      <c r="K221" t="s">
        <v>87</v>
      </c>
    </row>
    <row r="222" spans="1:13" x14ac:dyDescent="0.3">
      <c r="A222" s="11" t="s">
        <v>88</v>
      </c>
      <c r="B222" t="s">
        <v>89</v>
      </c>
      <c r="C222" t="s">
        <v>554</v>
      </c>
      <c r="D222" t="s">
        <v>86</v>
      </c>
      <c r="E222" t="str">
        <f t="shared" si="50"/>
        <v>PT3_10A_2</v>
      </c>
      <c r="H222">
        <v>10012</v>
      </c>
      <c r="I222" t="s">
        <v>536</v>
      </c>
      <c r="J222" t="s">
        <v>66</v>
      </c>
      <c r="K222" t="s">
        <v>87</v>
      </c>
      <c r="L222" t="s">
        <v>21</v>
      </c>
      <c r="M222" t="s">
        <v>84</v>
      </c>
    </row>
    <row r="223" spans="1:13" x14ac:dyDescent="0.3">
      <c r="A223" s="11" t="s">
        <v>922</v>
      </c>
      <c r="B223" t="s">
        <v>919</v>
      </c>
      <c r="C223" t="s">
        <v>555</v>
      </c>
      <c r="D223" t="s">
        <v>86</v>
      </c>
      <c r="E223" t="str">
        <f t="shared" ref="E223:E224" si="67">SUBSTITUTE(SUBSTITUTE(A223,"-","_"),".","_")</f>
        <v>PT3_10B_1</v>
      </c>
      <c r="H223">
        <v>10013</v>
      </c>
      <c r="I223" t="s">
        <v>536</v>
      </c>
      <c r="J223" t="s">
        <v>66</v>
      </c>
      <c r="K223" t="s">
        <v>87</v>
      </c>
    </row>
    <row r="224" spans="1:13" x14ac:dyDescent="0.3">
      <c r="A224" s="11" t="s">
        <v>921</v>
      </c>
      <c r="B224" t="s">
        <v>920</v>
      </c>
      <c r="C224" t="s">
        <v>556</v>
      </c>
      <c r="D224" t="s">
        <v>86</v>
      </c>
      <c r="E224" t="str">
        <f t="shared" si="67"/>
        <v>PT3_10B_2</v>
      </c>
      <c r="H224">
        <v>10013</v>
      </c>
      <c r="I224" t="s">
        <v>536</v>
      </c>
      <c r="J224" t="s">
        <v>66</v>
      </c>
      <c r="K224" t="s">
        <v>87</v>
      </c>
      <c r="L224" t="s">
        <v>21</v>
      </c>
      <c r="M224" t="s">
        <v>84</v>
      </c>
    </row>
    <row r="225" spans="1:13" x14ac:dyDescent="0.3">
      <c r="A225" s="10" t="s">
        <v>329</v>
      </c>
      <c r="B225" t="s">
        <v>330</v>
      </c>
      <c r="C225" t="s">
        <v>989</v>
      </c>
      <c r="D225" t="s">
        <v>86</v>
      </c>
      <c r="E225" t="str">
        <f t="shared" si="50"/>
        <v>PT4_32_1</v>
      </c>
    </row>
    <row r="226" spans="1:13" x14ac:dyDescent="0.3">
      <c r="A226" s="9" t="s">
        <v>831</v>
      </c>
      <c r="B226" t="s">
        <v>985</v>
      </c>
      <c r="C226" t="s">
        <v>320</v>
      </c>
      <c r="D226" s="15" t="s">
        <v>952</v>
      </c>
      <c r="E226" t="str">
        <f t="shared" ref="E226" si="68">SUBSTITUTE(SUBSTITUTE(A226,"-","_"),".","_")</f>
        <v>PU3_2A</v>
      </c>
      <c r="H226" s="14">
        <v>10010</v>
      </c>
      <c r="I226" s="14" t="s">
        <v>584</v>
      </c>
    </row>
    <row r="227" spans="1:13" x14ac:dyDescent="0.3">
      <c r="A227" s="9"/>
      <c r="B227" t="str">
        <f>A226&amp;" Drive"</f>
        <v>PU3-2A Drive</v>
      </c>
      <c r="C227" t="str">
        <f>A226</f>
        <v>PU3-2A</v>
      </c>
      <c r="D227" t="s">
        <v>953</v>
      </c>
      <c r="E227" t="str">
        <f>E226</f>
        <v>PU3_2A</v>
      </c>
      <c r="H227" s="14">
        <v>10010</v>
      </c>
      <c r="I227" s="14" t="s">
        <v>584</v>
      </c>
      <c r="J227" t="s">
        <v>419</v>
      </c>
    </row>
    <row r="228" spans="1:13" x14ac:dyDescent="0.3">
      <c r="A228" s="11" t="s">
        <v>319</v>
      </c>
      <c r="B228" t="s">
        <v>986</v>
      </c>
      <c r="C228" t="s">
        <v>320</v>
      </c>
      <c r="D228" s="15" t="s">
        <v>165</v>
      </c>
      <c r="E228" t="str">
        <f t="shared" si="50"/>
        <v>PU3_2B</v>
      </c>
      <c r="H228" s="14">
        <v>10010</v>
      </c>
      <c r="I228" s="14" t="s">
        <v>471</v>
      </c>
    </row>
    <row r="229" spans="1:13" x14ac:dyDescent="0.3">
      <c r="A229" s="11"/>
      <c r="B229" t="str">
        <f>A228&amp;" Drive"</f>
        <v>PU3-2B Drive</v>
      </c>
      <c r="C229" t="str">
        <f>A228</f>
        <v>PU3-2B</v>
      </c>
      <c r="D229" t="s">
        <v>953</v>
      </c>
      <c r="E229" t="str">
        <f>E228</f>
        <v>PU3_2B</v>
      </c>
      <c r="H229" s="14">
        <v>10010</v>
      </c>
      <c r="I229" s="14" t="s">
        <v>471</v>
      </c>
      <c r="J229" t="s">
        <v>419</v>
      </c>
    </row>
    <row r="230" spans="1:13" x14ac:dyDescent="0.3">
      <c r="A230" s="9" t="s">
        <v>832</v>
      </c>
      <c r="B230" t="s">
        <v>987</v>
      </c>
      <c r="C230" t="s">
        <v>320</v>
      </c>
      <c r="D230" s="15" t="s">
        <v>165</v>
      </c>
      <c r="E230" t="str">
        <f t="shared" ref="E230" si="69">SUBSTITUTE(SUBSTITUTE(A230,"-","_"),".","_")</f>
        <v>PU3_2C</v>
      </c>
      <c r="H230" s="14">
        <v>10010</v>
      </c>
      <c r="I230" s="14" t="s">
        <v>741</v>
      </c>
    </row>
    <row r="231" spans="1:13" x14ac:dyDescent="0.3">
      <c r="A231" s="9"/>
      <c r="B231" t="str">
        <f>A230&amp;" Drive"</f>
        <v>PU3-2C Drive</v>
      </c>
      <c r="C231" t="str">
        <f>A230</f>
        <v>PU3-2C</v>
      </c>
      <c r="D231" t="s">
        <v>953</v>
      </c>
      <c r="E231" t="str">
        <f>E230</f>
        <v>PU3_2C</v>
      </c>
      <c r="H231" s="14">
        <f>H230</f>
        <v>10010</v>
      </c>
      <c r="I231" s="14" t="str">
        <f>I230</f>
        <v>G9</v>
      </c>
      <c r="J231" t="s">
        <v>419</v>
      </c>
    </row>
    <row r="232" spans="1:13" x14ac:dyDescent="0.3">
      <c r="A232" s="11" t="s">
        <v>87</v>
      </c>
      <c r="B232" t="s">
        <v>313</v>
      </c>
      <c r="C232" t="s">
        <v>484</v>
      </c>
      <c r="D232" s="15" t="s">
        <v>165</v>
      </c>
      <c r="E232" t="str">
        <f t="shared" si="50"/>
        <v>PU3_9A</v>
      </c>
      <c r="H232" s="14">
        <v>10012</v>
      </c>
      <c r="I232" s="14" t="s">
        <v>406</v>
      </c>
      <c r="J232" t="s">
        <v>66</v>
      </c>
      <c r="K232" t="s">
        <v>115</v>
      </c>
    </row>
    <row r="233" spans="1:13" x14ac:dyDescent="0.3">
      <c r="A233" s="11"/>
      <c r="B233" t="str">
        <f>A232&amp;" Drive"</f>
        <v>PU3-9A Drive</v>
      </c>
      <c r="C233" t="str">
        <f>A232</f>
        <v>PU3-9A</v>
      </c>
      <c r="D233" t="s">
        <v>953</v>
      </c>
      <c r="E233" t="str">
        <f>E232</f>
        <v>PU3_9A</v>
      </c>
      <c r="H233" s="14">
        <v>10012</v>
      </c>
      <c r="I233" s="14" t="s">
        <v>406</v>
      </c>
      <c r="J233" t="s">
        <v>419</v>
      </c>
    </row>
    <row r="234" spans="1:13" x14ac:dyDescent="0.3">
      <c r="A234" s="10" t="s">
        <v>314</v>
      </c>
      <c r="B234" t="s">
        <v>315</v>
      </c>
      <c r="C234" s="15" t="s">
        <v>485</v>
      </c>
      <c r="D234" s="15" t="s">
        <v>165</v>
      </c>
      <c r="E234" t="str">
        <f t="shared" si="50"/>
        <v>PU3_9B</v>
      </c>
    </row>
    <row r="235" spans="1:13" x14ac:dyDescent="0.3">
      <c r="A235" s="10"/>
      <c r="B235" t="str">
        <f>A234&amp;" Drive"</f>
        <v>PU3-9B Drive</v>
      </c>
      <c r="C235" t="str">
        <f>A234</f>
        <v>PU3-9B</v>
      </c>
      <c r="D235" t="s">
        <v>951</v>
      </c>
      <c r="E235" t="str">
        <f>E234</f>
        <v>PU3_9B</v>
      </c>
      <c r="H235">
        <v>10014</v>
      </c>
      <c r="I235" t="s">
        <v>493</v>
      </c>
      <c r="J235" t="s">
        <v>419</v>
      </c>
    </row>
    <row r="236" spans="1:13" x14ac:dyDescent="0.3">
      <c r="A236" s="11" t="s">
        <v>53</v>
      </c>
      <c r="B236" t="s">
        <v>164</v>
      </c>
      <c r="C236" t="s">
        <v>155</v>
      </c>
      <c r="D236" s="15" t="s">
        <v>165</v>
      </c>
      <c r="E236" t="str">
        <f t="shared" si="50"/>
        <v>PU4_12</v>
      </c>
      <c r="H236">
        <v>10047</v>
      </c>
      <c r="I236" t="s">
        <v>741</v>
      </c>
      <c r="J236" t="s">
        <v>36</v>
      </c>
      <c r="K236" t="s">
        <v>155</v>
      </c>
    </row>
    <row r="237" spans="1:13" x14ac:dyDescent="0.3">
      <c r="A237" s="11"/>
      <c r="B237" t="str">
        <f>A236&amp;" Drive"</f>
        <v>PU4-12 Drive</v>
      </c>
      <c r="C237" t="str">
        <f>A236</f>
        <v>PU4-12</v>
      </c>
      <c r="D237" t="s">
        <v>951</v>
      </c>
      <c r="E237" t="str">
        <f>E236</f>
        <v>PU4_12</v>
      </c>
      <c r="H237">
        <v>10047</v>
      </c>
      <c r="I237" t="s">
        <v>741</v>
      </c>
      <c r="J237" t="s">
        <v>419</v>
      </c>
      <c r="L237" t="s">
        <v>21</v>
      </c>
      <c r="M237" t="str">
        <f>B235</f>
        <v>PU3-9B Drive</v>
      </c>
    </row>
    <row r="238" spans="1:13" x14ac:dyDescent="0.3">
      <c r="A238" s="9" t="s">
        <v>833</v>
      </c>
      <c r="B238" t="s">
        <v>834</v>
      </c>
      <c r="C238" t="s">
        <v>534</v>
      </c>
      <c r="D238" t="s">
        <v>165</v>
      </c>
      <c r="E238" t="s">
        <v>835</v>
      </c>
      <c r="H238">
        <v>10022</v>
      </c>
      <c r="I238" t="s">
        <v>475</v>
      </c>
    </row>
    <row r="239" spans="1:13" x14ac:dyDescent="0.3">
      <c r="A239" s="9"/>
      <c r="B239" t="str">
        <f>A238&amp;" Drive"</f>
        <v>PU4-15A Drive</v>
      </c>
      <c r="C239" t="str">
        <f>A238</f>
        <v>PU4-15A</v>
      </c>
      <c r="D239" t="s">
        <v>951</v>
      </c>
      <c r="E239" t="str">
        <f>E238</f>
        <v>PU4_15A</v>
      </c>
      <c r="H239" s="14">
        <f>H238</f>
        <v>10022</v>
      </c>
      <c r="I239" s="14" t="str">
        <f>I238</f>
        <v>E8</v>
      </c>
      <c r="J239" t="s">
        <v>419</v>
      </c>
    </row>
    <row r="240" spans="1:13" x14ac:dyDescent="0.3">
      <c r="A240" s="9" t="s">
        <v>836</v>
      </c>
      <c r="B240" t="s">
        <v>841</v>
      </c>
      <c r="C240" t="s">
        <v>534</v>
      </c>
      <c r="D240" t="s">
        <v>165</v>
      </c>
      <c r="E240" t="s">
        <v>837</v>
      </c>
      <c r="H240">
        <v>10022</v>
      </c>
      <c r="I240" t="s">
        <v>552</v>
      </c>
    </row>
    <row r="241" spans="1:13" x14ac:dyDescent="0.3">
      <c r="A241" s="9"/>
      <c r="B241" t="str">
        <f>A240&amp;" Drive"</f>
        <v>PU4-15B Drive</v>
      </c>
      <c r="C241" t="str">
        <f>A240</f>
        <v>PU4-15B</v>
      </c>
      <c r="D241" t="s">
        <v>951</v>
      </c>
      <c r="E241" t="str">
        <f>E240</f>
        <v>PU4_15B</v>
      </c>
      <c r="H241" s="14">
        <f>H240</f>
        <v>10022</v>
      </c>
      <c r="I241" s="14" t="str">
        <f>I240</f>
        <v>D9</v>
      </c>
      <c r="J241" t="s">
        <v>419</v>
      </c>
    </row>
    <row r="242" spans="1:13" x14ac:dyDescent="0.3">
      <c r="A242" s="9" t="s">
        <v>838</v>
      </c>
      <c r="B242" t="s">
        <v>839</v>
      </c>
      <c r="C242" t="s">
        <v>534</v>
      </c>
      <c r="D242" t="s">
        <v>165</v>
      </c>
      <c r="E242" t="s">
        <v>840</v>
      </c>
      <c r="H242">
        <v>10022</v>
      </c>
      <c r="I242" t="s">
        <v>733</v>
      </c>
    </row>
    <row r="243" spans="1:13" x14ac:dyDescent="0.3">
      <c r="A243" s="9"/>
      <c r="B243" t="str">
        <f>A242&amp;" Drive"</f>
        <v>PU4-27 Drive</v>
      </c>
      <c r="C243" t="str">
        <f>A242</f>
        <v>PU4-27</v>
      </c>
      <c r="D243" t="s">
        <v>951</v>
      </c>
      <c r="E243" t="str">
        <f>E242</f>
        <v>PU4_27</v>
      </c>
      <c r="H243" s="14">
        <f>H242</f>
        <v>10022</v>
      </c>
      <c r="I243" s="14" t="str">
        <f>I242</f>
        <v>G10</v>
      </c>
      <c r="J243" t="s">
        <v>419</v>
      </c>
    </row>
    <row r="244" spans="1:13" x14ac:dyDescent="0.3">
      <c r="A244" s="11" t="s">
        <v>264</v>
      </c>
      <c r="B244" t="s">
        <v>265</v>
      </c>
      <c r="C244" t="s">
        <v>958</v>
      </c>
      <c r="D244" s="15" t="s">
        <v>165</v>
      </c>
      <c r="E244" t="str">
        <f t="shared" si="50"/>
        <v>PU4_2A</v>
      </c>
      <c r="H244">
        <v>10021</v>
      </c>
      <c r="I244" t="s">
        <v>493</v>
      </c>
      <c r="J244" t="s">
        <v>66</v>
      </c>
      <c r="K244" t="s">
        <v>266</v>
      </c>
    </row>
    <row r="245" spans="1:13" x14ac:dyDescent="0.3">
      <c r="A245" s="11"/>
      <c r="B245" t="str">
        <f>A244&amp;" Drive"</f>
        <v>PU4-2A Drive</v>
      </c>
      <c r="C245" t="str">
        <f>A244</f>
        <v>PU4-2A</v>
      </c>
      <c r="D245" t="s">
        <v>951</v>
      </c>
      <c r="E245" t="str">
        <f>E244</f>
        <v>PU4_2A</v>
      </c>
      <c r="H245">
        <v>10021</v>
      </c>
      <c r="I245" t="s">
        <v>493</v>
      </c>
      <c r="J245" t="s">
        <v>419</v>
      </c>
    </row>
    <row r="246" spans="1:13" x14ac:dyDescent="0.3">
      <c r="A246" s="11" t="s">
        <v>267</v>
      </c>
      <c r="B246" t="s">
        <v>268</v>
      </c>
      <c r="C246" t="s">
        <v>958</v>
      </c>
      <c r="D246" s="15" t="s">
        <v>165</v>
      </c>
      <c r="E246" t="str">
        <f t="shared" si="50"/>
        <v>PU4_2B</v>
      </c>
      <c r="H246">
        <v>10021</v>
      </c>
      <c r="I246" t="s">
        <v>843</v>
      </c>
      <c r="J246" t="s">
        <v>66</v>
      </c>
      <c r="K246" t="s">
        <v>269</v>
      </c>
    </row>
    <row r="247" spans="1:13" x14ac:dyDescent="0.3">
      <c r="A247" s="11"/>
      <c r="B247" t="str">
        <f>A246&amp;" Drive"</f>
        <v>PU4-2B Drive</v>
      </c>
      <c r="C247" t="str">
        <f>A246</f>
        <v>PU4-2B</v>
      </c>
      <c r="D247" t="s">
        <v>951</v>
      </c>
      <c r="E247" t="str">
        <f>E246</f>
        <v>PU4_2B</v>
      </c>
      <c r="H247">
        <v>10021</v>
      </c>
      <c r="I247" t="s">
        <v>843</v>
      </c>
      <c r="J247" t="s">
        <v>419</v>
      </c>
      <c r="L247" t="s">
        <v>21</v>
      </c>
      <c r="M247" t="str">
        <f>B245</f>
        <v>PU4-2A Drive</v>
      </c>
    </row>
    <row r="248" spans="1:13" x14ac:dyDescent="0.3">
      <c r="A248" s="11" t="s">
        <v>842</v>
      </c>
      <c r="B248" t="s">
        <v>277</v>
      </c>
      <c r="C248" t="s">
        <v>32</v>
      </c>
      <c r="D248" s="15" t="s">
        <v>165</v>
      </c>
      <c r="E248" t="str">
        <f t="shared" ref="E248" si="70">SUBSTITUTE(SUBSTITUTE(A248,"-","_"),".","_")</f>
        <v>PU4_31A</v>
      </c>
      <c r="H248">
        <v>10046</v>
      </c>
      <c r="I248" t="s">
        <v>741</v>
      </c>
      <c r="J248" t="s">
        <v>31</v>
      </c>
      <c r="K248" t="s">
        <v>32</v>
      </c>
    </row>
    <row r="249" spans="1:13" x14ac:dyDescent="0.3">
      <c r="A249" s="11"/>
      <c r="B249" t="str">
        <f>A248&amp;" Drive"</f>
        <v>PU4-31A Drive</v>
      </c>
      <c r="C249" t="str">
        <f>A248</f>
        <v>PU4-31A</v>
      </c>
      <c r="D249" t="s">
        <v>951</v>
      </c>
      <c r="E249" t="str">
        <f>E248</f>
        <v>PU4_31A</v>
      </c>
      <c r="H249">
        <v>10047</v>
      </c>
      <c r="I249" t="s">
        <v>741</v>
      </c>
      <c r="J249" t="s">
        <v>419</v>
      </c>
      <c r="L249" t="s">
        <v>21</v>
      </c>
      <c r="M249" t="str">
        <f>B245</f>
        <v>PU4-2A Drive</v>
      </c>
    </row>
    <row r="250" spans="1:13" x14ac:dyDescent="0.3">
      <c r="A250" s="11" t="s">
        <v>276</v>
      </c>
      <c r="B250" t="s">
        <v>277</v>
      </c>
      <c r="C250" t="s">
        <v>32</v>
      </c>
      <c r="D250" s="15" t="s">
        <v>165</v>
      </c>
      <c r="E250" t="str">
        <f t="shared" si="50"/>
        <v>PU4_31C</v>
      </c>
      <c r="H250">
        <v>10047</v>
      </c>
      <c r="I250" t="s">
        <v>783</v>
      </c>
      <c r="J250" t="s">
        <v>31</v>
      </c>
      <c r="K250" t="s">
        <v>32</v>
      </c>
    </row>
    <row r="251" spans="1:13" x14ac:dyDescent="0.3">
      <c r="A251" s="11"/>
      <c r="B251" t="str">
        <f>A250&amp;" Drive"</f>
        <v>PU4-31C Drive</v>
      </c>
      <c r="C251" t="str">
        <f>A250</f>
        <v>PU4-31C</v>
      </c>
      <c r="D251" t="s">
        <v>951</v>
      </c>
      <c r="E251" t="str">
        <f>E250</f>
        <v>PU4_31C</v>
      </c>
      <c r="H251">
        <v>10047</v>
      </c>
      <c r="I251" t="s">
        <v>783</v>
      </c>
      <c r="J251" t="s">
        <v>419</v>
      </c>
      <c r="L251" t="s">
        <v>21</v>
      </c>
      <c r="M251" t="str">
        <f>B247</f>
        <v>PU4-2B Drive</v>
      </c>
    </row>
    <row r="252" spans="1:13" x14ac:dyDescent="0.3">
      <c r="A252" s="11" t="s">
        <v>339</v>
      </c>
      <c r="B252" t="s">
        <v>340</v>
      </c>
      <c r="C252" t="s">
        <v>463</v>
      </c>
      <c r="D252" s="15" t="s">
        <v>165</v>
      </c>
      <c r="E252" t="str">
        <f t="shared" si="50"/>
        <v>PU4_35</v>
      </c>
      <c r="H252">
        <v>10026</v>
      </c>
      <c r="I252" t="s">
        <v>495</v>
      </c>
    </row>
    <row r="253" spans="1:13" x14ac:dyDescent="0.3">
      <c r="A253" s="11"/>
      <c r="B253" t="str">
        <f>A252&amp;" Drive"</f>
        <v>PU4-35 Drive</v>
      </c>
      <c r="C253" t="str">
        <f>A252</f>
        <v>PU4-35</v>
      </c>
      <c r="D253" t="s">
        <v>951</v>
      </c>
      <c r="E253" t="str">
        <f>E252</f>
        <v>PU4_35</v>
      </c>
      <c r="H253">
        <v>10026</v>
      </c>
      <c r="I253" t="s">
        <v>495</v>
      </c>
      <c r="J253" t="s">
        <v>419</v>
      </c>
      <c r="L253" t="s">
        <v>21</v>
      </c>
      <c r="M253" t="str">
        <f>B251</f>
        <v>PU4-31C Drive</v>
      </c>
    </row>
    <row r="254" spans="1:13" x14ac:dyDescent="0.3">
      <c r="A254" s="11" t="s">
        <v>14</v>
      </c>
      <c r="B254" t="s">
        <v>15</v>
      </c>
      <c r="C254" t="s">
        <v>844</v>
      </c>
      <c r="D254" s="15" t="s">
        <v>165</v>
      </c>
      <c r="E254" t="str">
        <f t="shared" si="50"/>
        <v>PU5_2</v>
      </c>
      <c r="H254">
        <v>10031</v>
      </c>
      <c r="I254" t="s">
        <v>411</v>
      </c>
    </row>
    <row r="255" spans="1:13" x14ac:dyDescent="0.3">
      <c r="A255" s="11"/>
      <c r="B255" t="str">
        <f>A254&amp;" Drive"</f>
        <v>PU5-2 Drive</v>
      </c>
      <c r="C255" t="str">
        <f>A254</f>
        <v>PU5-2</v>
      </c>
      <c r="D255" t="s">
        <v>951</v>
      </c>
      <c r="E255" t="str">
        <f>E254</f>
        <v>PU5_2</v>
      </c>
      <c r="H255">
        <v>10031</v>
      </c>
      <c r="I255" t="s">
        <v>411</v>
      </c>
      <c r="J255" t="s">
        <v>419</v>
      </c>
      <c r="L255" t="s">
        <v>21</v>
      </c>
      <c r="M255" t="str">
        <f>B253</f>
        <v>PU4-35 Drive</v>
      </c>
    </row>
    <row r="256" spans="1:13" x14ac:dyDescent="0.3">
      <c r="A256" s="10" t="s">
        <v>272</v>
      </c>
      <c r="B256" t="s">
        <v>273</v>
      </c>
      <c r="C256" t="s">
        <v>491</v>
      </c>
      <c r="D256" t="s">
        <v>165</v>
      </c>
      <c r="E256" t="str">
        <f t="shared" si="50"/>
        <v>PU7_10</v>
      </c>
      <c r="J256" t="s">
        <v>76</v>
      </c>
      <c r="K256" t="s">
        <v>161</v>
      </c>
    </row>
    <row r="257" spans="1:13" x14ac:dyDescent="0.3">
      <c r="A257" s="10"/>
      <c r="B257" t="str">
        <f>A256&amp;" Drive"</f>
        <v>PU7-10 Drive</v>
      </c>
      <c r="C257" t="s">
        <v>272</v>
      </c>
      <c r="D257" t="s">
        <v>951</v>
      </c>
      <c r="E257" t="str">
        <f>E256</f>
        <v>PU7_10</v>
      </c>
      <c r="H257">
        <v>10014</v>
      </c>
      <c r="I257" t="s">
        <v>493</v>
      </c>
      <c r="J257" t="s">
        <v>419</v>
      </c>
    </row>
    <row r="258" spans="1:13" x14ac:dyDescent="0.3">
      <c r="A258" s="10" t="s">
        <v>274</v>
      </c>
      <c r="B258" t="s">
        <v>275</v>
      </c>
      <c r="C258" t="s">
        <v>491</v>
      </c>
      <c r="D258" t="s">
        <v>165</v>
      </c>
      <c r="E258" t="str">
        <f t="shared" si="50"/>
        <v>PU7_11A_C</v>
      </c>
      <c r="J258" t="s">
        <v>76</v>
      </c>
      <c r="K258" t="s">
        <v>161</v>
      </c>
    </row>
    <row r="259" spans="1:13" x14ac:dyDescent="0.3">
      <c r="A259" s="10"/>
      <c r="B259" t="str">
        <f>A258&amp;" Drive"</f>
        <v>PU7-11A-C Drive</v>
      </c>
      <c r="C259" t="str">
        <f>A258</f>
        <v>PU7-11A-C</v>
      </c>
      <c r="D259" t="s">
        <v>951</v>
      </c>
      <c r="E259" t="str">
        <f>E258</f>
        <v>PU7_11A_C</v>
      </c>
      <c r="H259">
        <f>H258</f>
        <v>0</v>
      </c>
      <c r="I259">
        <f>I258</f>
        <v>0</v>
      </c>
      <c r="J259" t="s">
        <v>419</v>
      </c>
      <c r="L259" t="s">
        <v>21</v>
      </c>
      <c r="M259" t="str">
        <f>B257</f>
        <v>PU7-10 Drive</v>
      </c>
    </row>
    <row r="260" spans="1:13" x14ac:dyDescent="0.3">
      <c r="A260" s="11" t="s">
        <v>830</v>
      </c>
      <c r="B260" t="s">
        <v>363</v>
      </c>
      <c r="C260" t="s">
        <v>463</v>
      </c>
      <c r="D260" t="s">
        <v>30</v>
      </c>
      <c r="E260" t="str">
        <f t="shared" si="50"/>
        <v>SE4_34</v>
      </c>
      <c r="H260" s="14">
        <v>10026</v>
      </c>
      <c r="I260" s="14" t="s">
        <v>829</v>
      </c>
      <c r="J260" t="s">
        <v>293</v>
      </c>
      <c r="K260" t="s">
        <v>364</v>
      </c>
    </row>
    <row r="261" spans="1:13" x14ac:dyDescent="0.3">
      <c r="A261" s="11"/>
      <c r="B261" t="str">
        <f>A260&amp;" Drive"</f>
        <v>SE4-34 Drive</v>
      </c>
      <c r="C261" t="str">
        <f>A260</f>
        <v>SE4-34</v>
      </c>
      <c r="D261" t="s">
        <v>951</v>
      </c>
      <c r="E261" t="str">
        <f>E260</f>
        <v>SE4_34</v>
      </c>
      <c r="H261" s="14">
        <v>10026</v>
      </c>
      <c r="I261" s="14" t="s">
        <v>829</v>
      </c>
      <c r="J261" t="s">
        <v>419</v>
      </c>
    </row>
    <row r="262" spans="1:13" x14ac:dyDescent="0.3">
      <c r="A262" s="11" t="s">
        <v>362</v>
      </c>
      <c r="B262" t="s">
        <v>363</v>
      </c>
      <c r="C262" t="s">
        <v>463</v>
      </c>
      <c r="D262" t="s">
        <v>30</v>
      </c>
      <c r="E262" t="str">
        <f t="shared" ref="E262" si="71">SUBSTITUTE(SUBSTITUTE(A262,"-","_"),".","_")</f>
        <v>SE4_36</v>
      </c>
      <c r="H262" s="14">
        <v>10026</v>
      </c>
      <c r="I262" s="14" t="s">
        <v>829</v>
      </c>
      <c r="J262" t="s">
        <v>293</v>
      </c>
      <c r="K262" t="s">
        <v>364</v>
      </c>
    </row>
    <row r="263" spans="1:13" x14ac:dyDescent="0.3">
      <c r="A263" s="11"/>
      <c r="B263" t="str">
        <f>A262&amp;" Drive"</f>
        <v>SE4-36 Drive</v>
      </c>
      <c r="C263" t="str">
        <f>A262</f>
        <v>SE4-36</v>
      </c>
      <c r="D263" t="s">
        <v>951</v>
      </c>
      <c r="E263" t="str">
        <f>E262</f>
        <v>SE4_36</v>
      </c>
      <c r="H263" s="14">
        <v>10026</v>
      </c>
      <c r="I263" s="14" t="s">
        <v>829</v>
      </c>
      <c r="J263" t="s">
        <v>419</v>
      </c>
    </row>
    <row r="264" spans="1:13" x14ac:dyDescent="0.3">
      <c r="A264" s="11" t="s">
        <v>17</v>
      </c>
      <c r="B264" t="s">
        <v>18</v>
      </c>
      <c r="C264" t="s">
        <v>491</v>
      </c>
      <c r="D264" t="s">
        <v>962</v>
      </c>
      <c r="E264" t="str">
        <f t="shared" si="50"/>
        <v>SN3_13A</v>
      </c>
      <c r="H264">
        <v>10014</v>
      </c>
      <c r="I264" t="s">
        <v>493</v>
      </c>
    </row>
    <row r="265" spans="1:13" x14ac:dyDescent="0.3">
      <c r="A265" s="11"/>
      <c r="B265" t="str">
        <f>A264&amp;" Drive"</f>
        <v>SN3-13A Drive</v>
      </c>
      <c r="C265" t="str">
        <f>A264</f>
        <v>SN3-13A</v>
      </c>
      <c r="D265" t="s">
        <v>951</v>
      </c>
      <c r="E265" t="str">
        <f>E264</f>
        <v>SN3_13A</v>
      </c>
      <c r="H265">
        <v>10014</v>
      </c>
      <c r="I265" t="s">
        <v>493</v>
      </c>
      <c r="J265" t="s">
        <v>419</v>
      </c>
    </row>
    <row r="266" spans="1:13" x14ac:dyDescent="0.3">
      <c r="A266" s="11" t="s">
        <v>19</v>
      </c>
      <c r="B266" t="s">
        <v>20</v>
      </c>
      <c r="C266" t="s">
        <v>491</v>
      </c>
      <c r="D266" t="s">
        <v>962</v>
      </c>
      <c r="E266" t="str">
        <f t="shared" si="50"/>
        <v>SN3_13B</v>
      </c>
      <c r="H266">
        <v>10014</v>
      </c>
      <c r="I266" t="s">
        <v>494</v>
      </c>
      <c r="J266" t="s">
        <v>21</v>
      </c>
      <c r="K266" t="s">
        <v>17</v>
      </c>
    </row>
    <row r="267" spans="1:13" x14ac:dyDescent="0.3">
      <c r="A267" s="11"/>
      <c r="B267" t="str">
        <f>A266&amp;" Drive"</f>
        <v>SN3-13B Drive</v>
      </c>
      <c r="C267" t="str">
        <f>A266</f>
        <v>SN3-13B</v>
      </c>
      <c r="D267" t="s">
        <v>951</v>
      </c>
      <c r="E267" t="str">
        <f>E266</f>
        <v>SN3_13B</v>
      </c>
      <c r="H267">
        <v>10014</v>
      </c>
      <c r="I267" t="str">
        <f>I266</f>
        <v>F5</v>
      </c>
      <c r="J267" t="s">
        <v>419</v>
      </c>
      <c r="L267" t="s">
        <v>21</v>
      </c>
      <c r="M267" t="str">
        <f>B265</f>
        <v>SN3-13A Drive</v>
      </c>
    </row>
    <row r="268" spans="1:13" x14ac:dyDescent="0.3">
      <c r="A268" s="11" t="s">
        <v>22</v>
      </c>
      <c r="B268" t="s">
        <v>23</v>
      </c>
      <c r="C268" t="s">
        <v>491</v>
      </c>
      <c r="D268" t="s">
        <v>962</v>
      </c>
      <c r="E268" t="str">
        <f t="shared" si="50"/>
        <v>SN3_13C</v>
      </c>
      <c r="H268">
        <v>10014</v>
      </c>
      <c r="I268" t="s">
        <v>495</v>
      </c>
      <c r="J268" t="s">
        <v>21</v>
      </c>
      <c r="K268" t="s">
        <v>19</v>
      </c>
    </row>
    <row r="269" spans="1:13" x14ac:dyDescent="0.3">
      <c r="A269" s="11"/>
      <c r="B269" t="str">
        <f>A268&amp;" Drive"</f>
        <v>SN3-13C Drive</v>
      </c>
      <c r="C269" t="str">
        <f>A268</f>
        <v>SN3-13C</v>
      </c>
      <c r="D269" t="s">
        <v>951</v>
      </c>
      <c r="E269" t="str">
        <f>E268</f>
        <v>SN3_13C</v>
      </c>
      <c r="H269">
        <v>10014</v>
      </c>
      <c r="I269" t="str">
        <f>I268</f>
        <v>F6</v>
      </c>
      <c r="J269" t="s">
        <v>419</v>
      </c>
      <c r="L269" t="s">
        <v>21</v>
      </c>
      <c r="M269" t="str">
        <f>B267</f>
        <v>SN3-13B Drive</v>
      </c>
    </row>
    <row r="270" spans="1:13" x14ac:dyDescent="0.3">
      <c r="A270" s="11" t="s">
        <v>24</v>
      </c>
      <c r="B270" t="s">
        <v>25</v>
      </c>
      <c r="C270" t="s">
        <v>491</v>
      </c>
      <c r="D270" t="s">
        <v>962</v>
      </c>
      <c r="E270" t="str">
        <f t="shared" si="50"/>
        <v>SN3_13D</v>
      </c>
      <c r="H270">
        <v>10014</v>
      </c>
      <c r="I270" t="s">
        <v>496</v>
      </c>
      <c r="J270" t="s">
        <v>21</v>
      </c>
      <c r="K270" t="s">
        <v>22</v>
      </c>
    </row>
    <row r="271" spans="1:13" x14ac:dyDescent="0.3">
      <c r="A271" s="11"/>
      <c r="B271" t="str">
        <f>A270&amp;" Drive"</f>
        <v>SN3-13D Drive</v>
      </c>
      <c r="C271" t="str">
        <f>A270</f>
        <v>SN3-13D</v>
      </c>
      <c r="D271" t="s">
        <v>951</v>
      </c>
      <c r="E271" t="str">
        <f>E270</f>
        <v>SN3_13D</v>
      </c>
      <c r="H271">
        <v>10014</v>
      </c>
      <c r="I271" t="str">
        <f>I270</f>
        <v>F7</v>
      </c>
      <c r="J271" t="s">
        <v>419</v>
      </c>
      <c r="L271" t="s">
        <v>21</v>
      </c>
      <c r="M271" t="str">
        <f>B269</f>
        <v>SN3-13C Drive</v>
      </c>
    </row>
    <row r="272" spans="1:13" x14ac:dyDescent="0.3">
      <c r="A272" s="11" t="s">
        <v>26</v>
      </c>
      <c r="B272" t="s">
        <v>27</v>
      </c>
      <c r="C272" t="s">
        <v>491</v>
      </c>
      <c r="D272" t="s">
        <v>962</v>
      </c>
      <c r="E272" t="str">
        <f t="shared" si="50"/>
        <v>SN3_13E</v>
      </c>
      <c r="H272">
        <v>10014</v>
      </c>
      <c r="I272" t="s">
        <v>497</v>
      </c>
      <c r="J272" t="s">
        <v>21</v>
      </c>
      <c r="K272" t="s">
        <v>24</v>
      </c>
    </row>
    <row r="273" spans="1:13" x14ac:dyDescent="0.3">
      <c r="A273" s="11"/>
      <c r="B273" t="str">
        <f>A272&amp;" Drive"</f>
        <v>SN3-13E Drive</v>
      </c>
      <c r="C273" t="str">
        <f>A272</f>
        <v>SN3-13E</v>
      </c>
      <c r="D273" t="s">
        <v>951</v>
      </c>
      <c r="E273" t="str">
        <f>E272</f>
        <v>SN3_13E</v>
      </c>
      <c r="H273">
        <v>10014</v>
      </c>
      <c r="I273" t="str">
        <f>I272</f>
        <v>F8</v>
      </c>
      <c r="J273" t="s">
        <v>419</v>
      </c>
      <c r="L273" t="s">
        <v>21</v>
      </c>
      <c r="M273" t="str">
        <f>B271</f>
        <v>SN3-13D Drive</v>
      </c>
    </row>
    <row r="274" spans="1:13" x14ac:dyDescent="0.3">
      <c r="A274" s="11" t="s">
        <v>492</v>
      </c>
      <c r="B274" t="s">
        <v>490</v>
      </c>
      <c r="C274" t="s">
        <v>491</v>
      </c>
      <c r="D274" t="s">
        <v>962</v>
      </c>
      <c r="E274" t="str">
        <f t="shared" ref="E274" si="72">SUBSTITUTE(SUBSTITUTE(A274,"-","_"),".","_")</f>
        <v>SN3_13F</v>
      </c>
      <c r="H274">
        <v>10014</v>
      </c>
      <c r="I274" t="s">
        <v>498</v>
      </c>
      <c r="J274" t="s">
        <v>21</v>
      </c>
      <c r="K274" t="s">
        <v>26</v>
      </c>
    </row>
    <row r="275" spans="1:13" x14ac:dyDescent="0.3">
      <c r="A275" s="11"/>
      <c r="B275" t="str">
        <f>A274&amp;" Drive"</f>
        <v>SN3-13F Drive</v>
      </c>
      <c r="C275" t="str">
        <f>A274</f>
        <v>SN3-13F</v>
      </c>
      <c r="D275" t="s">
        <v>951</v>
      </c>
      <c r="E275" t="str">
        <f>E274</f>
        <v>SN3_13F</v>
      </c>
      <c r="H275">
        <v>10014</v>
      </c>
      <c r="I275" t="str">
        <f>I274</f>
        <v>F9</v>
      </c>
      <c r="J275" t="s">
        <v>419</v>
      </c>
      <c r="L275" t="s">
        <v>21</v>
      </c>
      <c r="M275" t="str">
        <f>B273</f>
        <v>SN3-13E Drive</v>
      </c>
    </row>
    <row r="276" spans="1:13" x14ac:dyDescent="0.3">
      <c r="A276" s="11" t="s">
        <v>103</v>
      </c>
      <c r="B276" t="s">
        <v>308</v>
      </c>
      <c r="C276" t="s">
        <v>484</v>
      </c>
      <c r="D276" t="s">
        <v>962</v>
      </c>
      <c r="E276" t="str">
        <f t="shared" si="50"/>
        <v>SN3_16A</v>
      </c>
      <c r="H276">
        <v>10012</v>
      </c>
      <c r="I276" t="s">
        <v>815</v>
      </c>
      <c r="J276" t="s">
        <v>66</v>
      </c>
      <c r="K276" s="15" t="s">
        <v>817</v>
      </c>
    </row>
    <row r="277" spans="1:13" x14ac:dyDescent="0.3">
      <c r="A277" s="11"/>
      <c r="B277" t="str">
        <f>A276&amp;" Drive"</f>
        <v>SN3-16A Drive</v>
      </c>
      <c r="C277" t="str">
        <f>A276</f>
        <v>SN3-16A</v>
      </c>
      <c r="D277" t="s">
        <v>951</v>
      </c>
      <c r="E277" t="str">
        <f>E276</f>
        <v>SN3_16A</v>
      </c>
      <c r="H277">
        <v>10012</v>
      </c>
      <c r="I277" t="s">
        <v>815</v>
      </c>
      <c r="J277" t="s">
        <v>419</v>
      </c>
      <c r="L277" t="s">
        <v>21</v>
      </c>
      <c r="M277" t="str">
        <f>B275</f>
        <v>SN3-13F Drive</v>
      </c>
    </row>
    <row r="278" spans="1:13" x14ac:dyDescent="0.3">
      <c r="A278" s="11" t="s">
        <v>309</v>
      </c>
      <c r="B278" t="s">
        <v>310</v>
      </c>
      <c r="C278" s="15" t="s">
        <v>485</v>
      </c>
      <c r="D278" t="s">
        <v>962</v>
      </c>
      <c r="E278" t="str">
        <f t="shared" si="50"/>
        <v>SN3_16B</v>
      </c>
      <c r="H278">
        <v>10013</v>
      </c>
      <c r="I278" t="s">
        <v>815</v>
      </c>
    </row>
    <row r="279" spans="1:13" x14ac:dyDescent="0.3">
      <c r="A279" s="11"/>
      <c r="B279" s="15" t="str">
        <f>A278&amp;" Drive"</f>
        <v>SN3-16B Drive</v>
      </c>
      <c r="C279" s="15" t="str">
        <f>A278</f>
        <v>SN3-16B</v>
      </c>
      <c r="D279" t="s">
        <v>951</v>
      </c>
      <c r="E279" t="str">
        <f>E278</f>
        <v>SN3_16B</v>
      </c>
      <c r="H279">
        <v>10013</v>
      </c>
      <c r="I279" t="s">
        <v>815</v>
      </c>
    </row>
    <row r="280" spans="1:13" x14ac:dyDescent="0.3">
      <c r="A280" s="11" t="s">
        <v>90</v>
      </c>
      <c r="B280" t="s">
        <v>91</v>
      </c>
      <c r="C280" s="15" t="s">
        <v>614</v>
      </c>
      <c r="D280" s="15" t="s">
        <v>984</v>
      </c>
      <c r="E280" t="str">
        <f t="shared" si="50"/>
        <v>SN3_5A</v>
      </c>
      <c r="H280">
        <v>10011</v>
      </c>
      <c r="I280" s="15" t="s">
        <v>493</v>
      </c>
      <c r="J280" t="s">
        <v>83</v>
      </c>
      <c r="K280" t="s">
        <v>63</v>
      </c>
    </row>
    <row r="281" spans="1:13" x14ac:dyDescent="0.3">
      <c r="A281" s="11"/>
      <c r="B281" s="15" t="str">
        <f>A280&amp;" Drive"</f>
        <v>SN3-5A Drive</v>
      </c>
      <c r="C281" s="15" t="str">
        <f>A280</f>
        <v>SN3-5A</v>
      </c>
      <c r="D281" t="s">
        <v>951</v>
      </c>
      <c r="E281" t="str">
        <f>E280</f>
        <v>SN3_5A</v>
      </c>
      <c r="H281">
        <v>10011</v>
      </c>
      <c r="I281" s="15" t="s">
        <v>493</v>
      </c>
    </row>
    <row r="282" spans="1:13" x14ac:dyDescent="0.3">
      <c r="A282" s="11" t="s">
        <v>787</v>
      </c>
      <c r="B282" t="s">
        <v>92</v>
      </c>
      <c r="C282" s="15" t="s">
        <v>614</v>
      </c>
      <c r="D282" s="15" t="s">
        <v>984</v>
      </c>
      <c r="E282" t="str">
        <f t="shared" si="50"/>
        <v>SN3_5B</v>
      </c>
      <c r="H282">
        <v>10011</v>
      </c>
      <c r="I282" s="15" t="s">
        <v>494</v>
      </c>
      <c r="J282" t="s">
        <v>21</v>
      </c>
      <c r="K282" t="s">
        <v>90</v>
      </c>
    </row>
    <row r="283" spans="1:13" x14ac:dyDescent="0.3">
      <c r="A283" s="11"/>
      <c r="B283" s="15" t="str">
        <f>A282&amp;" Drive"</f>
        <v>SN3-5B Drive</v>
      </c>
      <c r="C283" s="15" t="str">
        <f>A282</f>
        <v>SN3-5B</v>
      </c>
      <c r="D283" t="s">
        <v>951</v>
      </c>
      <c r="E283" t="str">
        <f>E282</f>
        <v>SN3_5B</v>
      </c>
      <c r="H283">
        <v>10011</v>
      </c>
      <c r="I283" s="15" t="s">
        <v>494</v>
      </c>
      <c r="J283" s="15" t="s">
        <v>21</v>
      </c>
      <c r="K283" t="str">
        <f>B281</f>
        <v>SN3-5A Drive</v>
      </c>
    </row>
    <row r="284" spans="1:13" x14ac:dyDescent="0.3">
      <c r="A284" s="11" t="s">
        <v>93</v>
      </c>
      <c r="B284" t="s">
        <v>94</v>
      </c>
      <c r="C284" s="15" t="s">
        <v>614</v>
      </c>
      <c r="D284" s="15" t="s">
        <v>984</v>
      </c>
      <c r="E284" t="str">
        <f t="shared" si="50"/>
        <v>SN3_5C</v>
      </c>
      <c r="H284">
        <v>10011</v>
      </c>
      <c r="I284" s="15" t="s">
        <v>496</v>
      </c>
      <c r="J284" t="s">
        <v>21</v>
      </c>
      <c r="K284" s="15" t="s">
        <v>787</v>
      </c>
      <c r="L284" t="s">
        <v>83</v>
      </c>
      <c r="M284" t="s">
        <v>63</v>
      </c>
    </row>
    <row r="285" spans="1:13" x14ac:dyDescent="0.3">
      <c r="A285" s="11"/>
      <c r="B285" s="15" t="str">
        <f>A284&amp;" Drive"</f>
        <v>SN3-5C Drive</v>
      </c>
      <c r="C285" s="15" t="str">
        <f>A284</f>
        <v>SN3-5C</v>
      </c>
      <c r="D285" t="s">
        <v>951</v>
      </c>
      <c r="E285" t="str">
        <f>E284</f>
        <v>SN3_5C</v>
      </c>
      <c r="H285">
        <v>10011</v>
      </c>
      <c r="I285" s="15" t="s">
        <v>496</v>
      </c>
      <c r="J285" s="15" t="s">
        <v>21</v>
      </c>
      <c r="K285" t="str">
        <f>B283</f>
        <v>SN3-5B Drive</v>
      </c>
    </row>
    <row r="286" spans="1:13" x14ac:dyDescent="0.3">
      <c r="A286" s="11" t="s">
        <v>95</v>
      </c>
      <c r="B286" t="s">
        <v>96</v>
      </c>
      <c r="C286" s="15" t="s">
        <v>617</v>
      </c>
      <c r="D286" s="15" t="s">
        <v>984</v>
      </c>
      <c r="E286" t="str">
        <f t="shared" si="50"/>
        <v>SN3_5D</v>
      </c>
      <c r="H286">
        <v>10011</v>
      </c>
      <c r="I286" s="15" t="s">
        <v>475</v>
      </c>
      <c r="J286" t="s">
        <v>21</v>
      </c>
      <c r="K286" t="s">
        <v>93</v>
      </c>
    </row>
    <row r="287" spans="1:13" x14ac:dyDescent="0.3">
      <c r="A287" s="11"/>
      <c r="B287" s="15" t="str">
        <f>A286&amp;" Drive"</f>
        <v>SN3-5D Drive</v>
      </c>
      <c r="C287" s="15" t="str">
        <f>A286</f>
        <v>SN3-5D</v>
      </c>
      <c r="D287" t="s">
        <v>951</v>
      </c>
      <c r="E287" t="str">
        <f>E286</f>
        <v>SN3_5D</v>
      </c>
      <c r="H287">
        <v>10011</v>
      </c>
      <c r="I287" s="15" t="s">
        <v>475</v>
      </c>
      <c r="J287" s="15" t="s">
        <v>21</v>
      </c>
      <c r="K287" t="str">
        <f>B285</f>
        <v>SN3-5C Drive</v>
      </c>
    </row>
    <row r="288" spans="1:13" x14ac:dyDescent="0.3">
      <c r="A288" s="11" t="s">
        <v>97</v>
      </c>
      <c r="B288" t="s">
        <v>98</v>
      </c>
      <c r="C288" s="15" t="s">
        <v>617</v>
      </c>
      <c r="D288" s="15" t="s">
        <v>984</v>
      </c>
      <c r="E288" t="str">
        <f t="shared" si="50"/>
        <v>SN3_5E</v>
      </c>
      <c r="H288">
        <v>10011</v>
      </c>
      <c r="I288" s="15" t="s">
        <v>476</v>
      </c>
      <c r="J288" t="s">
        <v>21</v>
      </c>
      <c r="K288" t="s">
        <v>95</v>
      </c>
    </row>
    <row r="289" spans="1:15" x14ac:dyDescent="0.3">
      <c r="A289" s="11"/>
      <c r="B289" s="15" t="str">
        <f>A288&amp;" Drive"</f>
        <v>SN3-5E Drive</v>
      </c>
      <c r="C289" s="15" t="str">
        <f>A288</f>
        <v>SN3-5E</v>
      </c>
      <c r="D289" t="s">
        <v>951</v>
      </c>
      <c r="E289" t="str">
        <f>E288</f>
        <v>SN3_5E</v>
      </c>
      <c r="H289">
        <v>10011</v>
      </c>
      <c r="I289" s="15" t="s">
        <v>476</v>
      </c>
      <c r="J289" s="15" t="s">
        <v>21</v>
      </c>
      <c r="K289" t="str">
        <f>B287</f>
        <v>SN3-5D Drive</v>
      </c>
    </row>
    <row r="290" spans="1:15" x14ac:dyDescent="0.3">
      <c r="A290" s="11" t="s">
        <v>99</v>
      </c>
      <c r="B290" t="s">
        <v>100</v>
      </c>
      <c r="C290" s="15" t="s">
        <v>617</v>
      </c>
      <c r="D290" s="15" t="s">
        <v>984</v>
      </c>
      <c r="E290" t="str">
        <f t="shared" si="50"/>
        <v>SN3_5F</v>
      </c>
      <c r="H290">
        <v>10011</v>
      </c>
      <c r="I290" s="15" t="s">
        <v>744</v>
      </c>
      <c r="J290" t="s">
        <v>21</v>
      </c>
      <c r="K290" t="s">
        <v>97</v>
      </c>
    </row>
    <row r="291" spans="1:15" x14ac:dyDescent="0.3">
      <c r="A291" s="11"/>
      <c r="B291" s="15" t="str">
        <f>A290&amp;" Drive"</f>
        <v>SN3-5F Drive</v>
      </c>
      <c r="C291" s="15" t="str">
        <f>A290</f>
        <v>SN3-5F</v>
      </c>
      <c r="D291" t="s">
        <v>951</v>
      </c>
      <c r="E291" t="str">
        <f>E290</f>
        <v>SN3_5F</v>
      </c>
      <c r="H291">
        <v>10011</v>
      </c>
      <c r="I291" s="15" t="s">
        <v>744</v>
      </c>
      <c r="J291" s="15" t="s">
        <v>21</v>
      </c>
      <c r="K291" t="str">
        <f>B289</f>
        <v>SN3-5E Drive</v>
      </c>
    </row>
    <row r="292" spans="1:15" x14ac:dyDescent="0.3">
      <c r="A292" s="11" t="s">
        <v>341</v>
      </c>
      <c r="B292" t="s">
        <v>342</v>
      </c>
      <c r="C292" t="s">
        <v>463</v>
      </c>
      <c r="D292" s="15" t="s">
        <v>984</v>
      </c>
      <c r="E292" t="str">
        <f t="shared" si="50"/>
        <v>SN4_34</v>
      </c>
      <c r="H292">
        <v>10026</v>
      </c>
      <c r="I292" s="15" t="s">
        <v>469</v>
      </c>
      <c r="J292" t="s">
        <v>293</v>
      </c>
      <c r="K292" t="s">
        <v>343</v>
      </c>
    </row>
    <row r="293" spans="1:15" x14ac:dyDescent="0.3">
      <c r="A293" s="11"/>
      <c r="B293" s="15" t="str">
        <f>A292&amp;" Drive"</f>
        <v>SN4-34 Drive</v>
      </c>
      <c r="C293" s="15" t="str">
        <f>A292</f>
        <v>SN4-34</v>
      </c>
      <c r="D293" t="s">
        <v>951</v>
      </c>
      <c r="E293" t="str">
        <f>E292</f>
        <v>SN4_34</v>
      </c>
      <c r="H293">
        <v>10026</v>
      </c>
      <c r="I293" s="15" t="s">
        <v>469</v>
      </c>
      <c r="J293" s="15" t="s">
        <v>21</v>
      </c>
      <c r="K293" t="str">
        <f>B291</f>
        <v>SN3-5F Drive</v>
      </c>
    </row>
    <row r="294" spans="1:15" x14ac:dyDescent="0.3">
      <c r="A294" s="10" t="s">
        <v>321</v>
      </c>
      <c r="B294" t="s">
        <v>322</v>
      </c>
      <c r="C294" t="s">
        <v>323</v>
      </c>
      <c r="D294" t="s">
        <v>156</v>
      </c>
      <c r="E294" t="str">
        <f t="shared" si="50"/>
        <v>SP_1236</v>
      </c>
      <c r="F294" t="s">
        <v>157</v>
      </c>
      <c r="G294" t="s">
        <v>157</v>
      </c>
      <c r="J294" t="s">
        <v>31</v>
      </c>
      <c r="K294" t="s">
        <v>324</v>
      </c>
    </row>
    <row r="295" spans="1:15" x14ac:dyDescent="0.3">
      <c r="A295" s="10" t="s">
        <v>153</v>
      </c>
      <c r="B295" t="s">
        <v>154</v>
      </c>
      <c r="C295" t="s">
        <v>155</v>
      </c>
      <c r="D295" t="s">
        <v>156</v>
      </c>
      <c r="E295" t="str">
        <f t="shared" si="50"/>
        <v>SP_1357</v>
      </c>
      <c r="F295" t="s">
        <v>157</v>
      </c>
      <c r="G295" t="s">
        <v>153</v>
      </c>
      <c r="J295" t="s">
        <v>36</v>
      </c>
      <c r="K295" t="s">
        <v>158</v>
      </c>
    </row>
    <row r="296" spans="1:15" x14ac:dyDescent="0.3">
      <c r="A296" s="10" t="s">
        <v>171</v>
      </c>
      <c r="B296" t="s">
        <v>172</v>
      </c>
      <c r="C296" t="s">
        <v>398</v>
      </c>
      <c r="D296" t="s">
        <v>156</v>
      </c>
      <c r="E296" t="str">
        <f t="shared" si="50"/>
        <v>SP_1388</v>
      </c>
      <c r="F296" t="s">
        <v>173</v>
      </c>
      <c r="G296" t="s">
        <v>171</v>
      </c>
      <c r="J296" t="s">
        <v>36</v>
      </c>
      <c r="K296" t="s">
        <v>174</v>
      </c>
    </row>
    <row r="297" spans="1:15" x14ac:dyDescent="0.3">
      <c r="A297" s="10" t="s">
        <v>348</v>
      </c>
      <c r="B297" t="s">
        <v>349</v>
      </c>
      <c r="C297" t="s">
        <v>343</v>
      </c>
      <c r="D297" t="s">
        <v>350</v>
      </c>
      <c r="E297" t="str">
        <f t="shared" si="50"/>
        <v>SP_1447</v>
      </c>
      <c r="J297" t="s">
        <v>57</v>
      </c>
      <c r="K297" t="s">
        <v>351</v>
      </c>
    </row>
    <row r="298" spans="1:15" x14ac:dyDescent="0.3">
      <c r="A298" s="10" t="s">
        <v>166</v>
      </c>
      <c r="B298" t="s">
        <v>167</v>
      </c>
      <c r="C298" t="s">
        <v>155</v>
      </c>
      <c r="D298" t="s">
        <v>156</v>
      </c>
      <c r="E298" t="str">
        <f t="shared" si="50"/>
        <v>SP_168</v>
      </c>
      <c r="F298" t="s">
        <v>157</v>
      </c>
      <c r="G298" t="s">
        <v>166</v>
      </c>
      <c r="J298" t="s">
        <v>36</v>
      </c>
      <c r="K298" t="s">
        <v>168</v>
      </c>
    </row>
    <row r="299" spans="1:15" x14ac:dyDescent="0.3">
      <c r="A299" s="11" t="s">
        <v>251</v>
      </c>
      <c r="B299" t="s">
        <v>252</v>
      </c>
      <c r="C299" t="s">
        <v>621</v>
      </c>
      <c r="D299" s="14" t="s">
        <v>954</v>
      </c>
      <c r="E299" t="str">
        <f t="shared" si="50"/>
        <v>TK3_1A</v>
      </c>
      <c r="H299">
        <v>10010</v>
      </c>
      <c r="I299" t="s">
        <v>486</v>
      </c>
    </row>
    <row r="300" spans="1:15" s="17" customFormat="1" x14ac:dyDescent="0.3">
      <c r="A300" s="9" t="s">
        <v>738</v>
      </c>
      <c r="B300" s="14" t="s">
        <v>788</v>
      </c>
      <c r="C300" s="14" t="s">
        <v>621</v>
      </c>
      <c r="D300" s="14" t="s">
        <v>954</v>
      </c>
      <c r="E300" s="14" t="s">
        <v>789</v>
      </c>
      <c r="F300" s="14"/>
      <c r="G300" s="14"/>
      <c r="H300" s="14">
        <v>10010</v>
      </c>
      <c r="I300" s="14" t="s">
        <v>786</v>
      </c>
    </row>
    <row r="301" spans="1:15" x14ac:dyDescent="0.3">
      <c r="A301" s="11" t="s">
        <v>67</v>
      </c>
      <c r="B301" t="s">
        <v>68</v>
      </c>
      <c r="C301" t="s">
        <v>491</v>
      </c>
      <c r="D301" t="s">
        <v>69</v>
      </c>
      <c r="E301" t="str">
        <f t="shared" si="50"/>
        <v>TK3_20A</v>
      </c>
      <c r="H301">
        <v>10012</v>
      </c>
      <c r="I301" t="s">
        <v>525</v>
      </c>
      <c r="J301" t="s">
        <v>415</v>
      </c>
      <c r="K301" t="s">
        <v>70</v>
      </c>
      <c r="L301" t="s">
        <v>66</v>
      </c>
      <c r="M301" s="15" t="s">
        <v>816</v>
      </c>
      <c r="N301" t="s">
        <v>71</v>
      </c>
      <c r="O301" t="s">
        <v>72</v>
      </c>
    </row>
    <row r="302" spans="1:15" x14ac:dyDescent="0.3">
      <c r="A302" s="11" t="s">
        <v>488</v>
      </c>
      <c r="B302" t="s">
        <v>524</v>
      </c>
      <c r="C302" t="s">
        <v>491</v>
      </c>
      <c r="D302" t="s">
        <v>69</v>
      </c>
      <c r="E302" t="str">
        <f t="shared" ref="E302" si="73">SUBSTITUTE(SUBSTITUTE(A302,"-","_"),".","_")</f>
        <v>TK3_20B</v>
      </c>
      <c r="H302">
        <v>10013</v>
      </c>
      <c r="I302" t="s">
        <v>525</v>
      </c>
      <c r="J302" t="s">
        <v>415</v>
      </c>
      <c r="K302" t="s">
        <v>70</v>
      </c>
      <c r="L302" t="s">
        <v>66</v>
      </c>
      <c r="M302" s="15" t="s">
        <v>816</v>
      </c>
      <c r="N302" t="s">
        <v>71</v>
      </c>
      <c r="O302" t="s">
        <v>526</v>
      </c>
    </row>
    <row r="303" spans="1:15" x14ac:dyDescent="0.3">
      <c r="A303" s="10" t="s">
        <v>101</v>
      </c>
      <c r="B303" t="s">
        <v>102</v>
      </c>
      <c r="C303" t="s">
        <v>491</v>
      </c>
      <c r="D303" t="s">
        <v>69</v>
      </c>
      <c r="E303" t="str">
        <f t="shared" si="50"/>
        <v>TK3_22A</v>
      </c>
      <c r="I303" t="s">
        <v>410</v>
      </c>
      <c r="J303" t="s">
        <v>66</v>
      </c>
      <c r="K303" t="s">
        <v>103</v>
      </c>
    </row>
    <row r="304" spans="1:15" x14ac:dyDescent="0.3">
      <c r="A304" s="20" t="s">
        <v>115</v>
      </c>
      <c r="B304" t="s">
        <v>790</v>
      </c>
      <c r="C304" t="s">
        <v>484</v>
      </c>
      <c r="D304" t="s">
        <v>954</v>
      </c>
      <c r="E304" t="s">
        <v>791</v>
      </c>
      <c r="H304">
        <v>10012</v>
      </c>
      <c r="I304" t="s">
        <v>783</v>
      </c>
      <c r="J304" t="s">
        <v>71</v>
      </c>
      <c r="K304" t="s">
        <v>316</v>
      </c>
      <c r="L304" t="s">
        <v>66</v>
      </c>
      <c r="M304" t="s">
        <v>63</v>
      </c>
    </row>
    <row r="305" spans="1:15" x14ac:dyDescent="0.3">
      <c r="A305" s="9" t="s">
        <v>781</v>
      </c>
      <c r="B305" t="s">
        <v>792</v>
      </c>
      <c r="C305" t="s">
        <v>485</v>
      </c>
      <c r="D305" t="s">
        <v>954</v>
      </c>
      <c r="E305" t="s">
        <v>793</v>
      </c>
      <c r="H305">
        <v>10013</v>
      </c>
      <c r="I305" t="s">
        <v>783</v>
      </c>
      <c r="J305" t="s">
        <v>71</v>
      </c>
      <c r="K305" s="15" t="s">
        <v>794</v>
      </c>
      <c r="L305" s="15" t="s">
        <v>66</v>
      </c>
      <c r="M305" s="15" t="s">
        <v>478</v>
      </c>
    </row>
    <row r="306" spans="1:15" x14ac:dyDescent="0.3">
      <c r="A306" s="10" t="s">
        <v>249</v>
      </c>
      <c r="B306" t="s">
        <v>250</v>
      </c>
      <c r="C306" t="s">
        <v>534</v>
      </c>
      <c r="D306" t="s">
        <v>69</v>
      </c>
      <c r="E306" t="str">
        <f t="shared" si="50"/>
        <v>TK4_1</v>
      </c>
    </row>
    <row r="307" spans="1:15" x14ac:dyDescent="0.3">
      <c r="A307" s="11" t="s">
        <v>155</v>
      </c>
      <c r="B307" s="15" t="s">
        <v>955</v>
      </c>
      <c r="C307" t="s">
        <v>499</v>
      </c>
      <c r="D307" s="15" t="s">
        <v>69</v>
      </c>
      <c r="E307" t="s">
        <v>795</v>
      </c>
      <c r="H307">
        <v>10047</v>
      </c>
      <c r="I307" t="s">
        <v>741</v>
      </c>
    </row>
    <row r="308" spans="1:15" x14ac:dyDescent="0.3">
      <c r="A308" s="10" t="s">
        <v>33</v>
      </c>
      <c r="B308" t="s">
        <v>34</v>
      </c>
      <c r="C308" s="15" t="s">
        <v>534</v>
      </c>
      <c r="D308" t="s">
        <v>35</v>
      </c>
      <c r="E308" t="str">
        <f t="shared" si="50"/>
        <v>TK4_14</v>
      </c>
      <c r="J308" t="s">
        <v>36</v>
      </c>
      <c r="K308" t="s">
        <v>37</v>
      </c>
    </row>
    <row r="309" spans="1:15" x14ac:dyDescent="0.3">
      <c r="A309" s="9" t="s">
        <v>796</v>
      </c>
      <c r="B309" t="s">
        <v>250</v>
      </c>
      <c r="C309" t="s">
        <v>599</v>
      </c>
      <c r="D309" s="15" t="s">
        <v>69</v>
      </c>
      <c r="E309" t="s">
        <v>797</v>
      </c>
      <c r="H309">
        <v>10023</v>
      </c>
      <c r="I309" t="s">
        <v>408</v>
      </c>
    </row>
    <row r="310" spans="1:15" s="15" customFormat="1" x14ac:dyDescent="0.3">
      <c r="A310" s="11" t="s">
        <v>266</v>
      </c>
      <c r="B310" s="15" t="s">
        <v>270</v>
      </c>
      <c r="C310" s="15" t="s">
        <v>958</v>
      </c>
      <c r="D310" s="15" t="s">
        <v>69</v>
      </c>
      <c r="E310" s="15" t="str">
        <f t="shared" si="50"/>
        <v>TK4_1A</v>
      </c>
      <c r="H310" s="14">
        <f>'[1]Assets List'!D276</f>
        <v>10012</v>
      </c>
      <c r="I310" s="14" t="str">
        <f>'[1]Assets List'!E276</f>
        <v>B8</v>
      </c>
    </row>
    <row r="311" spans="1:15" x14ac:dyDescent="0.3">
      <c r="A311" s="11" t="s">
        <v>269</v>
      </c>
      <c r="B311" t="s">
        <v>271</v>
      </c>
      <c r="C311" s="15" t="s">
        <v>958</v>
      </c>
      <c r="D311" t="s">
        <v>69</v>
      </c>
      <c r="E311" t="str">
        <f t="shared" si="50"/>
        <v>TK4_1B</v>
      </c>
      <c r="H311" s="14">
        <f>'[1]Assets List'!D277</f>
        <v>10013</v>
      </c>
      <c r="I311" s="14" t="str">
        <f>'[1]Assets List'!E277</f>
        <v>B8</v>
      </c>
    </row>
    <row r="312" spans="1:15" x14ac:dyDescent="0.3">
      <c r="A312" s="11" t="s">
        <v>28</v>
      </c>
      <c r="B312" t="s">
        <v>29</v>
      </c>
      <c r="C312" s="15" t="s">
        <v>534</v>
      </c>
      <c r="D312" s="15" t="s">
        <v>69</v>
      </c>
      <c r="E312" t="str">
        <f t="shared" si="50"/>
        <v>TK4_27</v>
      </c>
      <c r="H312">
        <v>10022</v>
      </c>
      <c r="I312" t="s">
        <v>786</v>
      </c>
      <c r="J312" t="s">
        <v>31</v>
      </c>
      <c r="K312" t="s">
        <v>32</v>
      </c>
    </row>
    <row r="313" spans="1:15" x14ac:dyDescent="0.3">
      <c r="A313" s="9" t="s">
        <v>785</v>
      </c>
      <c r="B313" s="15" t="s">
        <v>799</v>
      </c>
      <c r="C313" s="15" t="s">
        <v>426</v>
      </c>
      <c r="D313" s="15" t="s">
        <v>69</v>
      </c>
      <c r="E313" t="str">
        <f t="shared" ref="E313:E314" si="74">SUBSTITUTE(SUBSTITUTE(A313,"-","_"),".","_")</f>
        <v>TK4_30A</v>
      </c>
      <c r="H313" s="21">
        <v>10046</v>
      </c>
      <c r="I313" s="22" t="s">
        <v>487</v>
      </c>
      <c r="J313" t="s">
        <v>57</v>
      </c>
      <c r="K313" t="s">
        <v>881</v>
      </c>
      <c r="L313" t="s">
        <v>31</v>
      </c>
      <c r="M313" t="s">
        <v>138</v>
      </c>
      <c r="N313" t="s">
        <v>71</v>
      </c>
      <c r="O313" t="s">
        <v>192</v>
      </c>
    </row>
    <row r="314" spans="1:15" x14ac:dyDescent="0.3">
      <c r="A314" s="9" t="s">
        <v>798</v>
      </c>
      <c r="B314" s="15" t="s">
        <v>800</v>
      </c>
      <c r="C314" s="15" t="s">
        <v>461</v>
      </c>
      <c r="D314" s="15" t="s">
        <v>69</v>
      </c>
      <c r="E314" t="str">
        <f t="shared" si="74"/>
        <v>TK4_30B</v>
      </c>
      <c r="H314" s="21">
        <v>10046</v>
      </c>
      <c r="I314" s="22" t="s">
        <v>801</v>
      </c>
      <c r="J314" t="s">
        <v>57</v>
      </c>
      <c r="K314" t="s">
        <v>881</v>
      </c>
      <c r="L314" t="s">
        <v>31</v>
      </c>
      <c r="M314" t="s">
        <v>138</v>
      </c>
      <c r="N314" t="s">
        <v>71</v>
      </c>
      <c r="O314" t="s">
        <v>192</v>
      </c>
    </row>
    <row r="315" spans="1:15" x14ac:dyDescent="0.3">
      <c r="A315" s="11" t="s">
        <v>32</v>
      </c>
      <c r="B315" t="s">
        <v>191</v>
      </c>
      <c r="C315" s="15" t="s">
        <v>398</v>
      </c>
      <c r="D315" s="15" t="s">
        <v>69</v>
      </c>
      <c r="E315" t="str">
        <f t="shared" si="50"/>
        <v>TK4_30C</v>
      </c>
      <c r="H315" s="21">
        <v>10047</v>
      </c>
      <c r="I315" s="22" t="s">
        <v>460</v>
      </c>
      <c r="J315" t="s">
        <v>57</v>
      </c>
      <c r="K315" t="s">
        <v>881</v>
      </c>
      <c r="L315" t="s">
        <v>31</v>
      </c>
      <c r="M315" t="s">
        <v>138</v>
      </c>
      <c r="N315" t="s">
        <v>71</v>
      </c>
      <c r="O315" t="s">
        <v>192</v>
      </c>
    </row>
    <row r="316" spans="1:15" x14ac:dyDescent="0.3">
      <c r="A316" s="10" t="s">
        <v>358</v>
      </c>
      <c r="B316" t="s">
        <v>359</v>
      </c>
      <c r="C316" t="s">
        <v>463</v>
      </c>
      <c r="D316" t="s">
        <v>69</v>
      </c>
      <c r="E316" t="str">
        <f t="shared" si="50"/>
        <v>TK4_35</v>
      </c>
    </row>
    <row r="317" spans="1:15" x14ac:dyDescent="0.3">
      <c r="A317" s="11" t="s">
        <v>367</v>
      </c>
      <c r="B317" t="s">
        <v>368</v>
      </c>
      <c r="C317" t="s">
        <v>463</v>
      </c>
      <c r="D317" t="s">
        <v>69</v>
      </c>
      <c r="E317" t="str">
        <f t="shared" si="50"/>
        <v>TK4_38</v>
      </c>
      <c r="H317">
        <v>10026</v>
      </c>
      <c r="I317" t="s">
        <v>414</v>
      </c>
      <c r="J317" t="s">
        <v>31</v>
      </c>
      <c r="K317" t="s">
        <v>323</v>
      </c>
    </row>
    <row r="318" spans="1:15" s="17" customFormat="1" x14ac:dyDescent="0.3">
      <c r="A318" s="9" t="s">
        <v>802</v>
      </c>
      <c r="B318" s="14" t="s">
        <v>803</v>
      </c>
      <c r="C318" s="14" t="s">
        <v>599</v>
      </c>
      <c r="D318" s="14" t="s">
        <v>69</v>
      </c>
      <c r="E318" s="14" t="s">
        <v>804</v>
      </c>
      <c r="F318" s="14"/>
      <c r="G318" s="14"/>
      <c r="H318" s="14">
        <v>10023</v>
      </c>
      <c r="I318" s="14" t="s">
        <v>406</v>
      </c>
    </row>
    <row r="319" spans="1:15" s="17" customFormat="1" x14ac:dyDescent="0.3">
      <c r="A319" s="9" t="s">
        <v>805</v>
      </c>
      <c r="B319" s="14" t="s">
        <v>806</v>
      </c>
      <c r="C319" s="14" t="s">
        <v>844</v>
      </c>
      <c r="D319" s="14" t="s">
        <v>69</v>
      </c>
      <c r="E319" s="14" t="s">
        <v>807</v>
      </c>
      <c r="F319" s="14"/>
      <c r="G319" s="14"/>
      <c r="H319" s="14">
        <v>10031</v>
      </c>
      <c r="I319" s="14" t="s">
        <v>408</v>
      </c>
    </row>
    <row r="320" spans="1:15" s="17" customFormat="1" x14ac:dyDescent="0.3">
      <c r="A320" s="9" t="s">
        <v>808</v>
      </c>
      <c r="B320" s="14" t="s">
        <v>809</v>
      </c>
      <c r="C320" s="14" t="s">
        <v>844</v>
      </c>
      <c r="D320" s="14" t="s">
        <v>69</v>
      </c>
      <c r="E320" s="14" t="s">
        <v>810</v>
      </c>
      <c r="F320" s="14"/>
      <c r="G320" s="14"/>
      <c r="H320" s="14">
        <v>10031</v>
      </c>
      <c r="I320" s="14" t="s">
        <v>407</v>
      </c>
    </row>
    <row r="321" spans="1:13" x14ac:dyDescent="0.3">
      <c r="A321" s="10" t="s">
        <v>38</v>
      </c>
      <c r="B321" t="s">
        <v>39</v>
      </c>
      <c r="C321" t="s">
        <v>33</v>
      </c>
      <c r="D321" t="s">
        <v>40</v>
      </c>
      <c r="E321" t="str">
        <f t="shared" si="50"/>
        <v>V0224</v>
      </c>
      <c r="F321" t="s">
        <v>41</v>
      </c>
      <c r="G321" t="s">
        <v>38</v>
      </c>
    </row>
    <row r="322" spans="1:13" x14ac:dyDescent="0.3">
      <c r="A322" s="10" t="s">
        <v>356</v>
      </c>
      <c r="B322" t="s">
        <v>357</v>
      </c>
      <c r="C322" t="s">
        <v>341</v>
      </c>
      <c r="D322" t="s">
        <v>40</v>
      </c>
      <c r="E322" t="str">
        <f t="shared" si="50"/>
        <v>V0304</v>
      </c>
      <c r="F322" t="s">
        <v>120</v>
      </c>
      <c r="G322" t="s">
        <v>356</v>
      </c>
      <c r="J322" t="s">
        <v>293</v>
      </c>
      <c r="K322" t="s">
        <v>341</v>
      </c>
    </row>
    <row r="323" spans="1:13" x14ac:dyDescent="0.3">
      <c r="A323" s="10" t="s">
        <v>351</v>
      </c>
      <c r="B323" t="s">
        <v>352</v>
      </c>
      <c r="C323" t="s">
        <v>343</v>
      </c>
      <c r="D323" t="s">
        <v>40</v>
      </c>
      <c r="E323" t="str">
        <f t="shared" ref="E323:E370" si="75">SUBSTITUTE(SUBSTITUTE(A323,"-","_"),".","_")</f>
        <v>V0306</v>
      </c>
      <c r="F323" t="s">
        <v>353</v>
      </c>
      <c r="G323" t="s">
        <v>351</v>
      </c>
      <c r="J323" t="s">
        <v>57</v>
      </c>
      <c r="K323" t="s">
        <v>14</v>
      </c>
    </row>
    <row r="324" spans="1:13" x14ac:dyDescent="0.3">
      <c r="A324" s="10" t="s">
        <v>365</v>
      </c>
      <c r="B324" t="s">
        <v>366</v>
      </c>
      <c r="C324" t="s">
        <v>362</v>
      </c>
      <c r="D324" t="s">
        <v>135</v>
      </c>
      <c r="E324" t="str">
        <f t="shared" si="75"/>
        <v>V0309</v>
      </c>
      <c r="F324" t="s">
        <v>347</v>
      </c>
      <c r="G324" t="s">
        <v>365</v>
      </c>
      <c r="J324" t="s">
        <v>293</v>
      </c>
      <c r="K324" t="s">
        <v>362</v>
      </c>
    </row>
    <row r="325" spans="1:13" x14ac:dyDescent="0.3">
      <c r="A325" s="10" t="s">
        <v>278</v>
      </c>
      <c r="B325" t="s">
        <v>279</v>
      </c>
      <c r="C325" t="s">
        <v>67</v>
      </c>
      <c r="D325" t="s">
        <v>40</v>
      </c>
      <c r="E325" t="str">
        <f t="shared" si="75"/>
        <v>V0373</v>
      </c>
      <c r="F325" t="s">
        <v>120</v>
      </c>
      <c r="G325" t="s">
        <v>278</v>
      </c>
    </row>
    <row r="326" spans="1:13" x14ac:dyDescent="0.3">
      <c r="A326" s="10" t="s">
        <v>280</v>
      </c>
      <c r="B326" t="s">
        <v>281</v>
      </c>
      <c r="C326" t="s">
        <v>67</v>
      </c>
      <c r="D326" t="s">
        <v>40</v>
      </c>
      <c r="E326" t="str">
        <f t="shared" si="75"/>
        <v>V0374</v>
      </c>
      <c r="F326" t="s">
        <v>120</v>
      </c>
      <c r="G326" t="s">
        <v>280</v>
      </c>
      <c r="J326" t="s">
        <v>415</v>
      </c>
      <c r="K326" t="s">
        <v>278</v>
      </c>
    </row>
    <row r="327" spans="1:13" x14ac:dyDescent="0.3">
      <c r="A327" s="10" t="s">
        <v>282</v>
      </c>
      <c r="B327" t="s">
        <v>283</v>
      </c>
      <c r="C327" t="s">
        <v>67</v>
      </c>
      <c r="D327" t="s">
        <v>40</v>
      </c>
      <c r="E327" t="str">
        <f t="shared" si="75"/>
        <v>V0375</v>
      </c>
      <c r="F327" t="s">
        <v>120</v>
      </c>
      <c r="G327" t="s">
        <v>284</v>
      </c>
      <c r="J327" t="s">
        <v>415</v>
      </c>
      <c r="K327" t="s">
        <v>278</v>
      </c>
      <c r="L327" t="s">
        <v>21</v>
      </c>
      <c r="M327" t="s">
        <v>280</v>
      </c>
    </row>
    <row r="328" spans="1:13" x14ac:dyDescent="0.3">
      <c r="A328" s="10" t="s">
        <v>285</v>
      </c>
      <c r="B328" t="s">
        <v>286</v>
      </c>
      <c r="C328" t="s">
        <v>67</v>
      </c>
      <c r="D328" t="s">
        <v>40</v>
      </c>
      <c r="E328" t="str">
        <f t="shared" si="75"/>
        <v>V0376</v>
      </c>
      <c r="F328" t="s">
        <v>120</v>
      </c>
      <c r="G328" t="s">
        <v>285</v>
      </c>
      <c r="J328" t="s">
        <v>415</v>
      </c>
      <c r="K328" t="s">
        <v>278</v>
      </c>
      <c r="L328" t="s">
        <v>21</v>
      </c>
      <c r="M328" t="s">
        <v>282</v>
      </c>
    </row>
    <row r="329" spans="1:13" x14ac:dyDescent="0.3">
      <c r="A329" s="10" t="s">
        <v>287</v>
      </c>
      <c r="B329" t="s">
        <v>288</v>
      </c>
      <c r="C329" t="s">
        <v>67</v>
      </c>
      <c r="D329" t="s">
        <v>40</v>
      </c>
      <c r="E329" t="str">
        <f t="shared" si="75"/>
        <v>V0377</v>
      </c>
      <c r="F329" t="s">
        <v>120</v>
      </c>
      <c r="G329" t="s">
        <v>287</v>
      </c>
      <c r="J329" t="s">
        <v>415</v>
      </c>
      <c r="K329" t="s">
        <v>278</v>
      </c>
      <c r="L329" t="s">
        <v>21</v>
      </c>
      <c r="M329" t="s">
        <v>285</v>
      </c>
    </row>
    <row r="330" spans="1:13" x14ac:dyDescent="0.3">
      <c r="A330" s="10" t="s">
        <v>118</v>
      </c>
      <c r="B330" t="s">
        <v>119</v>
      </c>
      <c r="C330" t="s">
        <v>115</v>
      </c>
      <c r="D330" t="s">
        <v>40</v>
      </c>
      <c r="E330" t="str">
        <f t="shared" si="75"/>
        <v>V0378</v>
      </c>
      <c r="F330" t="s">
        <v>120</v>
      </c>
      <c r="G330" t="s">
        <v>118</v>
      </c>
    </row>
    <row r="331" spans="1:13" x14ac:dyDescent="0.3">
      <c r="A331" s="10" t="s">
        <v>168</v>
      </c>
      <c r="B331" t="s">
        <v>169</v>
      </c>
      <c r="C331" t="s">
        <v>155</v>
      </c>
      <c r="D331" t="s">
        <v>40</v>
      </c>
      <c r="E331" t="str">
        <f t="shared" si="75"/>
        <v>V0634</v>
      </c>
      <c r="F331" t="s">
        <v>170</v>
      </c>
      <c r="G331" t="s">
        <v>168</v>
      </c>
      <c r="J331" t="s">
        <v>36</v>
      </c>
      <c r="K331" t="s">
        <v>155</v>
      </c>
    </row>
    <row r="332" spans="1:13" x14ac:dyDescent="0.3">
      <c r="A332" s="10" t="s">
        <v>158</v>
      </c>
      <c r="B332" t="s">
        <v>159</v>
      </c>
      <c r="C332" t="s">
        <v>155</v>
      </c>
      <c r="D332" t="s">
        <v>40</v>
      </c>
      <c r="E332" t="str">
        <f t="shared" si="75"/>
        <v>V0635</v>
      </c>
      <c r="F332" t="s">
        <v>160</v>
      </c>
      <c r="G332" t="s">
        <v>158</v>
      </c>
      <c r="J332" t="s">
        <v>36</v>
      </c>
      <c r="K332" t="s">
        <v>53</v>
      </c>
    </row>
    <row r="333" spans="1:13" x14ac:dyDescent="0.3">
      <c r="A333" s="10" t="s">
        <v>231</v>
      </c>
      <c r="B333" t="s">
        <v>235</v>
      </c>
      <c r="C333" t="s">
        <v>564</v>
      </c>
      <c r="D333" t="s">
        <v>116</v>
      </c>
      <c r="E333" t="str">
        <f t="shared" si="75"/>
        <v>V0637</v>
      </c>
      <c r="F333" t="s">
        <v>236</v>
      </c>
      <c r="G333" t="s">
        <v>231</v>
      </c>
      <c r="J333" t="s">
        <v>57</v>
      </c>
      <c r="K333" t="s">
        <v>14</v>
      </c>
    </row>
    <row r="334" spans="1:13" x14ac:dyDescent="0.3">
      <c r="A334" s="10" t="s">
        <v>206</v>
      </c>
      <c r="B334" t="s">
        <v>207</v>
      </c>
      <c r="C334" t="s">
        <v>564</v>
      </c>
      <c r="D334" t="s">
        <v>40</v>
      </c>
      <c r="E334" t="str">
        <f t="shared" si="75"/>
        <v>V0640</v>
      </c>
      <c r="F334" t="s">
        <v>208</v>
      </c>
      <c r="G334" t="s">
        <v>206</v>
      </c>
      <c r="J334" t="s">
        <v>57</v>
      </c>
      <c r="K334" t="s">
        <v>209</v>
      </c>
    </row>
    <row r="335" spans="1:13" x14ac:dyDescent="0.3">
      <c r="A335" s="10" t="s">
        <v>206</v>
      </c>
      <c r="B335" t="s">
        <v>219</v>
      </c>
      <c r="C335" t="s">
        <v>564</v>
      </c>
      <c r="D335" t="s">
        <v>40</v>
      </c>
      <c r="E335" t="str">
        <f t="shared" si="75"/>
        <v>V0640</v>
      </c>
      <c r="F335" t="s">
        <v>208</v>
      </c>
      <c r="G335" t="s">
        <v>206</v>
      </c>
      <c r="J335" t="s">
        <v>57</v>
      </c>
      <c r="K335" t="s">
        <v>209</v>
      </c>
      <c r="L335" t="s">
        <v>21</v>
      </c>
      <c r="M335" t="s">
        <v>217</v>
      </c>
    </row>
    <row r="336" spans="1:13" x14ac:dyDescent="0.3">
      <c r="A336" s="10" t="s">
        <v>206</v>
      </c>
      <c r="B336" t="s">
        <v>220</v>
      </c>
      <c r="C336" t="s">
        <v>564</v>
      </c>
      <c r="D336" t="s">
        <v>40</v>
      </c>
      <c r="E336" t="str">
        <f t="shared" si="75"/>
        <v>V0640</v>
      </c>
      <c r="F336" t="s">
        <v>208</v>
      </c>
      <c r="G336" t="s">
        <v>206</v>
      </c>
      <c r="J336" t="s">
        <v>57</v>
      </c>
      <c r="K336" t="s">
        <v>209</v>
      </c>
      <c r="L336" t="s">
        <v>21</v>
      </c>
      <c r="M336" t="s">
        <v>206</v>
      </c>
    </row>
    <row r="337" spans="1:13" x14ac:dyDescent="0.3">
      <c r="A337" s="10" t="s">
        <v>206</v>
      </c>
      <c r="B337" t="s">
        <v>221</v>
      </c>
      <c r="C337" t="s">
        <v>564</v>
      </c>
      <c r="D337" t="s">
        <v>40</v>
      </c>
      <c r="E337" t="str">
        <f t="shared" si="75"/>
        <v>V0640</v>
      </c>
      <c r="F337" t="s">
        <v>208</v>
      </c>
      <c r="G337" t="s">
        <v>206</v>
      </c>
      <c r="J337" t="s">
        <v>57</v>
      </c>
      <c r="K337" t="s">
        <v>209</v>
      </c>
      <c r="L337" t="s">
        <v>21</v>
      </c>
      <c r="M337" t="s">
        <v>206</v>
      </c>
    </row>
    <row r="338" spans="1:13" x14ac:dyDescent="0.3">
      <c r="A338" s="10" t="s">
        <v>210</v>
      </c>
      <c r="B338" t="s">
        <v>211</v>
      </c>
      <c r="C338" t="s">
        <v>564</v>
      </c>
      <c r="D338" t="s">
        <v>40</v>
      </c>
      <c r="E338" t="str">
        <f t="shared" si="75"/>
        <v>V06401</v>
      </c>
      <c r="F338" t="s">
        <v>208</v>
      </c>
      <c r="G338" t="s">
        <v>212</v>
      </c>
      <c r="J338" t="s">
        <v>57</v>
      </c>
      <c r="K338" t="s">
        <v>209</v>
      </c>
      <c r="L338" t="s">
        <v>21</v>
      </c>
      <c r="M338" t="s">
        <v>206</v>
      </c>
    </row>
    <row r="339" spans="1:13" x14ac:dyDescent="0.3">
      <c r="A339" s="10" t="s">
        <v>212</v>
      </c>
      <c r="B339" t="s">
        <v>346</v>
      </c>
      <c r="C339" t="s">
        <v>341</v>
      </c>
      <c r="D339" t="s">
        <v>135</v>
      </c>
      <c r="E339" t="str">
        <f t="shared" si="75"/>
        <v>V0641</v>
      </c>
      <c r="F339" t="s">
        <v>347</v>
      </c>
      <c r="G339" t="s">
        <v>212</v>
      </c>
      <c r="J339" t="s">
        <v>293</v>
      </c>
      <c r="K339" t="s">
        <v>341</v>
      </c>
    </row>
    <row r="340" spans="1:13" x14ac:dyDescent="0.3">
      <c r="A340" s="10" t="s">
        <v>213</v>
      </c>
      <c r="B340" t="s">
        <v>214</v>
      </c>
      <c r="C340" t="s">
        <v>564</v>
      </c>
      <c r="D340" t="s">
        <v>40</v>
      </c>
      <c r="E340" t="str">
        <f t="shared" si="75"/>
        <v>V0642</v>
      </c>
      <c r="F340" t="s">
        <v>208</v>
      </c>
      <c r="G340" t="s">
        <v>213</v>
      </c>
      <c r="J340" t="s">
        <v>57</v>
      </c>
      <c r="K340" t="s">
        <v>209</v>
      </c>
      <c r="L340" t="s">
        <v>21</v>
      </c>
      <c r="M340" t="s">
        <v>210</v>
      </c>
    </row>
    <row r="341" spans="1:13" x14ac:dyDescent="0.3">
      <c r="A341" s="10" t="s">
        <v>217</v>
      </c>
      <c r="B341" t="s">
        <v>218</v>
      </c>
      <c r="C341" t="s">
        <v>564</v>
      </c>
      <c r="D341" t="s">
        <v>40</v>
      </c>
      <c r="E341" t="str">
        <f t="shared" si="75"/>
        <v>V0645</v>
      </c>
      <c r="F341" t="s">
        <v>208</v>
      </c>
      <c r="G341" t="s">
        <v>217</v>
      </c>
      <c r="J341" t="s">
        <v>57</v>
      </c>
      <c r="K341" t="s">
        <v>209</v>
      </c>
      <c r="L341" t="s">
        <v>21</v>
      </c>
      <c r="M341" t="s">
        <v>215</v>
      </c>
    </row>
    <row r="342" spans="1:13" x14ac:dyDescent="0.3">
      <c r="A342" s="10" t="s">
        <v>215</v>
      </c>
      <c r="B342" t="s">
        <v>216</v>
      </c>
      <c r="C342" t="s">
        <v>564</v>
      </c>
      <c r="D342" t="s">
        <v>40</v>
      </c>
      <c r="E342" t="str">
        <f t="shared" si="75"/>
        <v>V0649</v>
      </c>
      <c r="F342" t="s">
        <v>208</v>
      </c>
      <c r="G342" t="s">
        <v>215</v>
      </c>
      <c r="J342" t="s">
        <v>57</v>
      </c>
      <c r="K342" t="s">
        <v>209</v>
      </c>
      <c r="L342" t="s">
        <v>21</v>
      </c>
      <c r="M342" t="s">
        <v>213</v>
      </c>
    </row>
    <row r="343" spans="1:13" x14ac:dyDescent="0.3">
      <c r="A343" s="10" t="s">
        <v>360</v>
      </c>
      <c r="B343" t="s">
        <v>361</v>
      </c>
      <c r="C343" t="s">
        <v>358</v>
      </c>
      <c r="D343" t="s">
        <v>40</v>
      </c>
      <c r="E343" t="str">
        <f t="shared" si="75"/>
        <v>V1521</v>
      </c>
      <c r="F343" t="s">
        <v>120</v>
      </c>
      <c r="G343" t="s">
        <v>360</v>
      </c>
    </row>
    <row r="344" spans="1:13" x14ac:dyDescent="0.3">
      <c r="A344" s="10" t="s">
        <v>381</v>
      </c>
      <c r="B344" t="s">
        <v>382</v>
      </c>
      <c r="C344" t="s">
        <v>323</v>
      </c>
      <c r="D344" t="s">
        <v>40</v>
      </c>
      <c r="E344" t="str">
        <f t="shared" si="75"/>
        <v>V1805</v>
      </c>
      <c r="F344" t="s">
        <v>353</v>
      </c>
      <c r="G344" t="s">
        <v>381</v>
      </c>
      <c r="J344" t="s">
        <v>31</v>
      </c>
      <c r="K344" t="s">
        <v>323</v>
      </c>
    </row>
    <row r="345" spans="1:13" x14ac:dyDescent="0.3">
      <c r="A345" s="10" t="s">
        <v>324</v>
      </c>
      <c r="B345" t="s">
        <v>325</v>
      </c>
      <c r="C345" t="s">
        <v>323</v>
      </c>
      <c r="D345" t="s">
        <v>40</v>
      </c>
      <c r="E345" t="str">
        <f t="shared" si="75"/>
        <v>V1806</v>
      </c>
      <c r="F345" t="s">
        <v>120</v>
      </c>
      <c r="G345" t="s">
        <v>324</v>
      </c>
      <c r="J345" t="s">
        <v>31</v>
      </c>
      <c r="K345" t="s">
        <v>323</v>
      </c>
    </row>
    <row r="346" spans="1:13" x14ac:dyDescent="0.3">
      <c r="A346" s="10" t="s">
        <v>113</v>
      </c>
      <c r="B346" t="s">
        <v>114</v>
      </c>
      <c r="C346" t="s">
        <v>115</v>
      </c>
      <c r="D346" t="s">
        <v>116</v>
      </c>
      <c r="E346" t="str">
        <f t="shared" si="75"/>
        <v>V1885</v>
      </c>
      <c r="F346" t="s">
        <v>117</v>
      </c>
      <c r="G346" t="s">
        <v>113</v>
      </c>
    </row>
    <row r="347" spans="1:13" x14ac:dyDescent="0.3">
      <c r="A347" s="10" t="s">
        <v>222</v>
      </c>
      <c r="B347" t="s">
        <v>223</v>
      </c>
      <c r="C347" t="s">
        <v>564</v>
      </c>
      <c r="D347" t="s">
        <v>116</v>
      </c>
      <c r="E347" t="str">
        <f t="shared" si="75"/>
        <v>V2260</v>
      </c>
      <c r="F347" t="s">
        <v>224</v>
      </c>
      <c r="G347" t="s">
        <v>222</v>
      </c>
      <c r="J347" t="s">
        <v>57</v>
      </c>
      <c r="K347" t="s">
        <v>14</v>
      </c>
    </row>
    <row r="348" spans="1:13" x14ac:dyDescent="0.3">
      <c r="A348" s="10" t="s">
        <v>133</v>
      </c>
      <c r="B348" t="s">
        <v>134</v>
      </c>
      <c r="C348" t="s">
        <v>568</v>
      </c>
      <c r="D348" t="s">
        <v>135</v>
      </c>
      <c r="E348" t="str">
        <f t="shared" si="75"/>
        <v>V2261</v>
      </c>
      <c r="F348" t="s">
        <v>136</v>
      </c>
      <c r="G348" t="s">
        <v>133</v>
      </c>
      <c r="J348" t="s">
        <v>415</v>
      </c>
      <c r="K348" t="s">
        <v>137</v>
      </c>
    </row>
    <row r="349" spans="1:13" x14ac:dyDescent="0.3">
      <c r="A349" s="10" t="s">
        <v>138</v>
      </c>
      <c r="B349" t="s">
        <v>139</v>
      </c>
      <c r="C349" t="s">
        <v>565</v>
      </c>
      <c r="D349" t="s">
        <v>135</v>
      </c>
      <c r="E349" t="str">
        <f t="shared" si="75"/>
        <v>V2263</v>
      </c>
      <c r="F349" t="s">
        <v>136</v>
      </c>
      <c r="G349" t="s">
        <v>138</v>
      </c>
      <c r="J349" t="s">
        <v>31</v>
      </c>
      <c r="K349" t="s">
        <v>140</v>
      </c>
    </row>
    <row r="350" spans="1:13" x14ac:dyDescent="0.3">
      <c r="A350" s="10" t="s">
        <v>174</v>
      </c>
      <c r="B350" t="s">
        <v>175</v>
      </c>
      <c r="C350" t="s">
        <v>565</v>
      </c>
      <c r="D350" t="s">
        <v>40</v>
      </c>
      <c r="E350" t="str">
        <f t="shared" si="75"/>
        <v>V2349</v>
      </c>
      <c r="F350" t="s">
        <v>120</v>
      </c>
      <c r="G350" t="s">
        <v>174</v>
      </c>
    </row>
    <row r="351" spans="1:13" x14ac:dyDescent="0.3">
      <c r="A351" s="10" t="s">
        <v>149</v>
      </c>
      <c r="B351" t="s">
        <v>150</v>
      </c>
      <c r="C351" t="s">
        <v>568</v>
      </c>
      <c r="D351" t="s">
        <v>135</v>
      </c>
      <c r="E351" t="str">
        <f t="shared" si="75"/>
        <v>V2415</v>
      </c>
      <c r="F351" t="s">
        <v>136</v>
      </c>
      <c r="G351" t="s">
        <v>149</v>
      </c>
      <c r="J351" t="s">
        <v>415</v>
      </c>
      <c r="K351" t="s">
        <v>137</v>
      </c>
    </row>
    <row r="352" spans="1:13" x14ac:dyDescent="0.3">
      <c r="A352" s="10" t="s">
        <v>337</v>
      </c>
      <c r="B352" t="s">
        <v>338</v>
      </c>
      <c r="C352" t="s">
        <v>335</v>
      </c>
      <c r="D352" t="s">
        <v>135</v>
      </c>
      <c r="E352" t="str">
        <f t="shared" si="75"/>
        <v>V2819</v>
      </c>
      <c r="F352" t="s">
        <v>336</v>
      </c>
      <c r="G352" t="s">
        <v>337</v>
      </c>
      <c r="J352" t="s">
        <v>57</v>
      </c>
      <c r="K352" t="s">
        <v>14</v>
      </c>
      <c r="L352" t="s">
        <v>21</v>
      </c>
      <c r="M352" t="s">
        <v>333</v>
      </c>
    </row>
    <row r="353" spans="1:11" x14ac:dyDescent="0.3">
      <c r="A353" s="10" t="s">
        <v>333</v>
      </c>
      <c r="B353" t="s">
        <v>334</v>
      </c>
      <c r="C353" t="s">
        <v>335</v>
      </c>
      <c r="D353" t="s">
        <v>135</v>
      </c>
      <c r="E353" t="str">
        <f t="shared" si="75"/>
        <v>V2820</v>
      </c>
      <c r="F353" t="s">
        <v>336</v>
      </c>
      <c r="G353" t="s">
        <v>333</v>
      </c>
      <c r="J353" t="s">
        <v>57</v>
      </c>
      <c r="K353" t="s">
        <v>14</v>
      </c>
    </row>
    <row r="354" spans="1:11" x14ac:dyDescent="0.3">
      <c r="A354" t="s">
        <v>183</v>
      </c>
      <c r="B354" t="s">
        <v>184</v>
      </c>
      <c r="C354" t="s">
        <v>565</v>
      </c>
      <c r="D354" t="s">
        <v>185</v>
      </c>
      <c r="E354" t="str">
        <f t="shared" si="75"/>
        <v>YC4_4C_2</v>
      </c>
    </row>
    <row r="355" spans="1:11" x14ac:dyDescent="0.3">
      <c r="A355" t="s">
        <v>189</v>
      </c>
      <c r="B355" t="s">
        <v>190</v>
      </c>
      <c r="C355" t="s">
        <v>565</v>
      </c>
      <c r="D355" t="s">
        <v>185</v>
      </c>
      <c r="E355" t="str">
        <f t="shared" si="75"/>
        <v>YC4_4C_3</v>
      </c>
      <c r="J355" t="s">
        <v>21</v>
      </c>
      <c r="K355" t="s">
        <v>183</v>
      </c>
    </row>
    <row r="356" spans="1:11" x14ac:dyDescent="0.3">
      <c r="A356" t="s">
        <v>110</v>
      </c>
      <c r="B356" t="s">
        <v>111</v>
      </c>
      <c r="C356" t="s">
        <v>58</v>
      </c>
      <c r="D356" t="s">
        <v>75</v>
      </c>
      <c r="E356" t="str">
        <f t="shared" si="75"/>
        <v>ZIC3_20A_1</v>
      </c>
      <c r="J356" t="s">
        <v>112</v>
      </c>
      <c r="K356" t="s">
        <v>58</v>
      </c>
    </row>
    <row r="357" spans="1:11" x14ac:dyDescent="0.3">
      <c r="A357" t="s">
        <v>123</v>
      </c>
      <c r="B357" t="s">
        <v>124</v>
      </c>
      <c r="C357" t="s">
        <v>122</v>
      </c>
      <c r="D357" t="s">
        <v>125</v>
      </c>
      <c r="E357" t="str">
        <f t="shared" si="75"/>
        <v>ZSH3_16A_1</v>
      </c>
    </row>
    <row r="358" spans="1:11" x14ac:dyDescent="0.3">
      <c r="A358" t="s">
        <v>369</v>
      </c>
      <c r="B358" t="s">
        <v>370</v>
      </c>
      <c r="C358" t="s">
        <v>327</v>
      </c>
      <c r="D358" t="s">
        <v>371</v>
      </c>
      <c r="E358" t="str">
        <f t="shared" si="75"/>
        <v>ZSH4_32A_1</v>
      </c>
      <c r="J358" t="s">
        <v>112</v>
      </c>
      <c r="K358" t="s">
        <v>327</v>
      </c>
    </row>
    <row r="359" spans="1:11" x14ac:dyDescent="0.3">
      <c r="A359" t="s">
        <v>377</v>
      </c>
      <c r="B359" t="s">
        <v>378</v>
      </c>
      <c r="C359" t="s">
        <v>328</v>
      </c>
      <c r="D359" t="s">
        <v>371</v>
      </c>
      <c r="E359" t="str">
        <f t="shared" si="75"/>
        <v>ZSH4_32E_1</v>
      </c>
    </row>
    <row r="360" spans="1:11" x14ac:dyDescent="0.3">
      <c r="A360" t="s">
        <v>372</v>
      </c>
      <c r="B360" t="s">
        <v>373</v>
      </c>
      <c r="C360" t="s">
        <v>327</v>
      </c>
      <c r="D360" t="s">
        <v>371</v>
      </c>
      <c r="E360" t="str">
        <f t="shared" si="75"/>
        <v>ZSL4_32A_1</v>
      </c>
      <c r="J360" t="s">
        <v>21</v>
      </c>
      <c r="K360" t="s">
        <v>369</v>
      </c>
    </row>
    <row r="361" spans="1:11" x14ac:dyDescent="0.3">
      <c r="A361" t="s">
        <v>379</v>
      </c>
      <c r="B361" t="s">
        <v>380</v>
      </c>
      <c r="C361" t="s">
        <v>328</v>
      </c>
      <c r="D361" t="s">
        <v>371</v>
      </c>
      <c r="E361" t="str">
        <f t="shared" si="75"/>
        <v>ZSL4_32E_1</v>
      </c>
      <c r="J361" t="s">
        <v>21</v>
      </c>
      <c r="K361" t="s">
        <v>377</v>
      </c>
    </row>
    <row r="362" spans="1:11" x14ac:dyDescent="0.3">
      <c r="A362" s="9" t="s">
        <v>685</v>
      </c>
      <c r="B362" t="s">
        <v>662</v>
      </c>
      <c r="C362" t="s">
        <v>614</v>
      </c>
      <c r="D362" s="15" t="s">
        <v>1012</v>
      </c>
      <c r="E362" t="s">
        <v>663</v>
      </c>
      <c r="H362">
        <v>10011</v>
      </c>
      <c r="I362" t="s">
        <v>408</v>
      </c>
    </row>
    <row r="363" spans="1:11" x14ac:dyDescent="0.3">
      <c r="A363" s="9" t="s">
        <v>686</v>
      </c>
      <c r="B363" t="s">
        <v>664</v>
      </c>
      <c r="C363" t="s">
        <v>617</v>
      </c>
      <c r="D363" s="15" t="s">
        <v>1012</v>
      </c>
      <c r="E363" t="s">
        <v>665</v>
      </c>
      <c r="H363">
        <v>10011</v>
      </c>
      <c r="I363" t="s">
        <v>539</v>
      </c>
    </row>
    <row r="364" spans="1:11" x14ac:dyDescent="0.3">
      <c r="A364" s="9" t="s">
        <v>666</v>
      </c>
      <c r="B364" t="s">
        <v>667</v>
      </c>
      <c r="C364" s="15" t="s">
        <v>712</v>
      </c>
      <c r="D364" s="15" t="s">
        <v>1013</v>
      </c>
      <c r="E364" t="s">
        <v>668</v>
      </c>
      <c r="H364">
        <v>10014</v>
      </c>
      <c r="I364" t="s">
        <v>669</v>
      </c>
    </row>
    <row r="365" spans="1:11" x14ac:dyDescent="0.3">
      <c r="A365" s="9" t="s">
        <v>670</v>
      </c>
      <c r="B365" t="s">
        <v>671</v>
      </c>
      <c r="C365" s="15" t="s">
        <v>713</v>
      </c>
      <c r="D365" s="15" t="s">
        <v>1013</v>
      </c>
      <c r="E365" t="s">
        <v>672</v>
      </c>
      <c r="H365">
        <v>10014</v>
      </c>
      <c r="I365" t="s">
        <v>469</v>
      </c>
      <c r="J365" t="s">
        <v>21</v>
      </c>
      <c r="K365" t="str">
        <f>A370</f>
        <v>SI3-12A</v>
      </c>
    </row>
    <row r="366" spans="1:11" x14ac:dyDescent="0.3">
      <c r="A366" s="9" t="s">
        <v>673</v>
      </c>
      <c r="B366" t="s">
        <v>674</v>
      </c>
      <c r="C366" s="15" t="s">
        <v>714</v>
      </c>
      <c r="D366" s="15" t="s">
        <v>1013</v>
      </c>
      <c r="E366" t="s">
        <v>675</v>
      </c>
      <c r="H366">
        <v>10014</v>
      </c>
      <c r="I366" t="s">
        <v>471</v>
      </c>
      <c r="J366" t="s">
        <v>21</v>
      </c>
      <c r="K366" t="str">
        <f t="shared" ref="K366:K370" si="76">A371</f>
        <v>SI3-12B</v>
      </c>
    </row>
    <row r="367" spans="1:11" x14ac:dyDescent="0.3">
      <c r="A367" s="9" t="s">
        <v>676</v>
      </c>
      <c r="B367" t="s">
        <v>677</v>
      </c>
      <c r="C367" s="15" t="s">
        <v>715</v>
      </c>
      <c r="D367" s="15" t="s">
        <v>1013</v>
      </c>
      <c r="E367" t="s">
        <v>678</v>
      </c>
      <c r="H367">
        <v>10014</v>
      </c>
      <c r="I367" t="s">
        <v>475</v>
      </c>
      <c r="J367" t="s">
        <v>21</v>
      </c>
      <c r="K367" t="str">
        <f t="shared" si="76"/>
        <v>SI3-12C</v>
      </c>
    </row>
    <row r="368" spans="1:11" x14ac:dyDescent="0.3">
      <c r="A368" s="9" t="s">
        <v>679</v>
      </c>
      <c r="B368" t="s">
        <v>680</v>
      </c>
      <c r="C368" s="15" t="s">
        <v>716</v>
      </c>
      <c r="D368" s="15" t="s">
        <v>1013</v>
      </c>
      <c r="E368" t="s">
        <v>681</v>
      </c>
      <c r="H368">
        <v>10014</v>
      </c>
      <c r="I368" t="s">
        <v>476</v>
      </c>
      <c r="J368" t="s">
        <v>21</v>
      </c>
      <c r="K368" t="str">
        <f t="shared" si="76"/>
        <v>SI3-12D</v>
      </c>
    </row>
    <row r="369" spans="1:13" x14ac:dyDescent="0.3">
      <c r="A369" s="9" t="s">
        <v>682</v>
      </c>
      <c r="B369" t="s">
        <v>683</v>
      </c>
      <c r="C369" s="15" t="s">
        <v>717</v>
      </c>
      <c r="D369" s="15" t="s">
        <v>1013</v>
      </c>
      <c r="E369" t="s">
        <v>684</v>
      </c>
      <c r="H369">
        <v>10014</v>
      </c>
      <c r="I369" t="s">
        <v>477</v>
      </c>
      <c r="J369" t="s">
        <v>21</v>
      </c>
      <c r="K369" t="str">
        <f t="shared" si="76"/>
        <v>SI3-12E</v>
      </c>
    </row>
    <row r="370" spans="1:13" x14ac:dyDescent="0.3">
      <c r="A370" s="10" t="s">
        <v>712</v>
      </c>
      <c r="B370" s="19" t="str">
        <f t="shared" ref="B370:B375" si="77">"Clean Coal Sieve Bend "&amp;RIGHT(A370,1)</f>
        <v>Clean Coal Sieve Bend A</v>
      </c>
      <c r="C370" t="s">
        <v>17</v>
      </c>
      <c r="D370" s="15" t="s">
        <v>688</v>
      </c>
      <c r="E370" t="str">
        <f t="shared" si="75"/>
        <v>SI3_12A</v>
      </c>
      <c r="H370">
        <v>10014</v>
      </c>
      <c r="I370" s="15" t="s">
        <v>669</v>
      </c>
      <c r="J370" t="s">
        <v>21</v>
      </c>
      <c r="K370" t="str">
        <f t="shared" si="76"/>
        <v>SI3-12F</v>
      </c>
    </row>
    <row r="371" spans="1:13" x14ac:dyDescent="0.3">
      <c r="A371" s="10" t="s">
        <v>713</v>
      </c>
      <c r="B371" s="19" t="str">
        <f t="shared" si="77"/>
        <v>Clean Coal Sieve Bend B</v>
      </c>
      <c r="C371" t="s">
        <v>19</v>
      </c>
      <c r="D371" s="15" t="s">
        <v>688</v>
      </c>
      <c r="E371" t="str">
        <f t="shared" ref="E371:E374" si="78">SUBSTITUTE(SUBSTITUTE(A371,"-","_"),".","_")</f>
        <v>SI3_12B</v>
      </c>
      <c r="H371">
        <v>10014</v>
      </c>
      <c r="I371" t="s">
        <v>469</v>
      </c>
      <c r="J371" t="s">
        <v>21</v>
      </c>
      <c r="K371" t="str">
        <f>A370</f>
        <v>SI3-12A</v>
      </c>
    </row>
    <row r="372" spans="1:13" x14ac:dyDescent="0.3">
      <c r="A372" s="10" t="s">
        <v>714</v>
      </c>
      <c r="B372" s="19" t="str">
        <f t="shared" si="77"/>
        <v>Clean Coal Sieve Bend C</v>
      </c>
      <c r="C372" t="s">
        <v>22</v>
      </c>
      <c r="D372" s="15" t="s">
        <v>688</v>
      </c>
      <c r="E372" t="str">
        <f t="shared" si="78"/>
        <v>SI3_12C</v>
      </c>
      <c r="H372">
        <v>10014</v>
      </c>
      <c r="I372" t="s">
        <v>471</v>
      </c>
      <c r="J372" t="s">
        <v>21</v>
      </c>
      <c r="K372" t="str">
        <f t="shared" ref="K372:K375" si="79">A371</f>
        <v>SI3-12B</v>
      </c>
    </row>
    <row r="373" spans="1:13" x14ac:dyDescent="0.3">
      <c r="A373" s="10" t="s">
        <v>715</v>
      </c>
      <c r="B373" s="19" t="str">
        <f t="shared" si="77"/>
        <v>Clean Coal Sieve Bend D</v>
      </c>
      <c r="C373" t="s">
        <v>24</v>
      </c>
      <c r="D373" s="15" t="s">
        <v>688</v>
      </c>
      <c r="E373" t="str">
        <f t="shared" si="78"/>
        <v>SI3_12D</v>
      </c>
      <c r="H373">
        <v>10014</v>
      </c>
      <c r="I373" t="s">
        <v>475</v>
      </c>
      <c r="J373" t="s">
        <v>21</v>
      </c>
      <c r="K373" t="str">
        <f t="shared" si="79"/>
        <v>SI3-12C</v>
      </c>
    </row>
    <row r="374" spans="1:13" x14ac:dyDescent="0.3">
      <c r="A374" s="10" t="s">
        <v>716</v>
      </c>
      <c r="B374" s="19" t="str">
        <f t="shared" si="77"/>
        <v>Clean Coal Sieve Bend E</v>
      </c>
      <c r="C374" t="s">
        <v>26</v>
      </c>
      <c r="D374" s="15" t="s">
        <v>688</v>
      </c>
      <c r="E374" t="str">
        <f t="shared" si="78"/>
        <v>SI3_12E</v>
      </c>
      <c r="H374">
        <v>10014</v>
      </c>
      <c r="I374" t="s">
        <v>476</v>
      </c>
      <c r="J374" t="s">
        <v>21</v>
      </c>
      <c r="K374" t="str">
        <f t="shared" si="79"/>
        <v>SI3-12D</v>
      </c>
    </row>
    <row r="375" spans="1:13" x14ac:dyDescent="0.3">
      <c r="A375" s="10" t="s">
        <v>717</v>
      </c>
      <c r="B375" s="19" t="str">
        <f t="shared" si="77"/>
        <v>Clean Coal Sieve Bend F</v>
      </c>
      <c r="C375" t="s">
        <v>492</v>
      </c>
      <c r="D375" s="15" t="s">
        <v>688</v>
      </c>
      <c r="E375" t="str">
        <f t="shared" ref="E375" si="80">SUBSTITUTE(SUBSTITUTE(A375,"-","_"),".","_")</f>
        <v>SI3_12F</v>
      </c>
      <c r="H375">
        <v>10014</v>
      </c>
      <c r="I375" t="s">
        <v>477</v>
      </c>
      <c r="J375" t="s">
        <v>21</v>
      </c>
      <c r="K375" t="str">
        <f t="shared" si="79"/>
        <v>SI3-12E</v>
      </c>
    </row>
    <row r="376" spans="1:13" s="17" customFormat="1" x14ac:dyDescent="0.3">
      <c r="A376" s="9" t="s">
        <v>694</v>
      </c>
      <c r="B376" s="14" t="s">
        <v>695</v>
      </c>
      <c r="C376" s="14" t="s">
        <v>687</v>
      </c>
      <c r="D376" s="15" t="s">
        <v>1013</v>
      </c>
      <c r="E376" s="14" t="s">
        <v>696</v>
      </c>
      <c r="F376" s="14"/>
      <c r="G376" s="14"/>
      <c r="H376" s="14">
        <v>10011</v>
      </c>
      <c r="I376" s="14" t="s">
        <v>669</v>
      </c>
      <c r="J376" s="14" t="s">
        <v>737</v>
      </c>
      <c r="K376" s="17" t="s">
        <v>687</v>
      </c>
    </row>
    <row r="377" spans="1:13" s="17" customFormat="1" x14ac:dyDescent="0.3">
      <c r="A377" s="9" t="s">
        <v>697</v>
      </c>
      <c r="B377" s="14" t="s">
        <v>698</v>
      </c>
      <c r="C377" s="14" t="s">
        <v>689</v>
      </c>
      <c r="D377" s="15" t="s">
        <v>1013</v>
      </c>
      <c r="E377" s="14" t="s">
        <v>699</v>
      </c>
      <c r="F377" s="14"/>
      <c r="G377" s="14"/>
      <c r="H377" s="14">
        <v>10011</v>
      </c>
      <c r="I377" s="14" t="s">
        <v>469</v>
      </c>
      <c r="J377" s="14" t="s">
        <v>737</v>
      </c>
      <c r="K377" s="17" t="s">
        <v>689</v>
      </c>
      <c r="L377" s="14" t="s">
        <v>21</v>
      </c>
      <c r="M377" s="17" t="str">
        <f>A376</f>
        <v>FV3-4A.1</v>
      </c>
    </row>
    <row r="378" spans="1:13" s="17" customFormat="1" x14ac:dyDescent="0.3">
      <c r="A378" s="9" t="s">
        <v>700</v>
      </c>
      <c r="B378" s="14" t="s">
        <v>701</v>
      </c>
      <c r="C378" s="14" t="s">
        <v>690</v>
      </c>
      <c r="D378" s="15" t="s">
        <v>1013</v>
      </c>
      <c r="E378" s="14" t="s">
        <v>702</v>
      </c>
      <c r="F378" s="14"/>
      <c r="G378" s="14"/>
      <c r="H378" s="14">
        <v>10011</v>
      </c>
      <c r="I378" s="14" t="s">
        <v>471</v>
      </c>
      <c r="J378" s="14" t="s">
        <v>737</v>
      </c>
      <c r="K378" s="17" t="s">
        <v>690</v>
      </c>
      <c r="L378" s="14" t="s">
        <v>21</v>
      </c>
      <c r="M378" s="17" t="str">
        <f t="shared" ref="M378:M381" si="81">A377</f>
        <v>FV3-4B.1</v>
      </c>
    </row>
    <row r="379" spans="1:13" s="17" customFormat="1" x14ac:dyDescent="0.3">
      <c r="A379" s="9" t="s">
        <v>703</v>
      </c>
      <c r="B379" s="14" t="s">
        <v>704</v>
      </c>
      <c r="C379" s="14" t="s">
        <v>691</v>
      </c>
      <c r="D379" s="15" t="s">
        <v>1013</v>
      </c>
      <c r="E379" s="14" t="s">
        <v>705</v>
      </c>
      <c r="F379" s="14"/>
      <c r="G379" s="14"/>
      <c r="H379" s="14">
        <v>10011</v>
      </c>
      <c r="I379" s="14" t="s">
        <v>475</v>
      </c>
      <c r="J379" s="14" t="s">
        <v>737</v>
      </c>
      <c r="K379" s="17" t="s">
        <v>691</v>
      </c>
      <c r="L379" s="14" t="s">
        <v>21</v>
      </c>
      <c r="M379" s="17" t="str">
        <f t="shared" si="81"/>
        <v>FV3-4C.1</v>
      </c>
    </row>
    <row r="380" spans="1:13" s="17" customFormat="1" x14ac:dyDescent="0.3">
      <c r="A380" s="9" t="s">
        <v>706</v>
      </c>
      <c r="B380" s="14" t="s">
        <v>707</v>
      </c>
      <c r="C380" s="14" t="s">
        <v>692</v>
      </c>
      <c r="D380" s="15" t="s">
        <v>1013</v>
      </c>
      <c r="E380" s="14" t="s">
        <v>708</v>
      </c>
      <c r="F380" s="14"/>
      <c r="G380" s="14"/>
      <c r="H380" s="14">
        <v>10011</v>
      </c>
      <c r="I380" s="14" t="s">
        <v>476</v>
      </c>
      <c r="J380" s="14" t="s">
        <v>737</v>
      </c>
      <c r="K380" s="17" t="s">
        <v>692</v>
      </c>
      <c r="L380" s="14" t="s">
        <v>21</v>
      </c>
      <c r="M380" s="17" t="str">
        <f t="shared" si="81"/>
        <v>FV3-4D.1</v>
      </c>
    </row>
    <row r="381" spans="1:13" s="17" customFormat="1" x14ac:dyDescent="0.3">
      <c r="A381" s="9" t="s">
        <v>709</v>
      </c>
      <c r="B381" s="14" t="s">
        <v>710</v>
      </c>
      <c r="C381" s="14" t="s">
        <v>693</v>
      </c>
      <c r="D381" s="15" t="s">
        <v>1013</v>
      </c>
      <c r="E381" s="14" t="s">
        <v>711</v>
      </c>
      <c r="F381" s="14"/>
      <c r="G381" s="14"/>
      <c r="H381" s="14">
        <v>10011</v>
      </c>
      <c r="I381" s="14" t="s">
        <v>477</v>
      </c>
      <c r="J381" s="14" t="s">
        <v>737</v>
      </c>
      <c r="K381" s="17" t="s">
        <v>693</v>
      </c>
      <c r="L381" s="14" t="s">
        <v>21</v>
      </c>
      <c r="M381" s="17" t="str">
        <f t="shared" si="81"/>
        <v>FV3-4E.1</v>
      </c>
    </row>
    <row r="382" spans="1:13" x14ac:dyDescent="0.3">
      <c r="A382" s="10" t="s">
        <v>687</v>
      </c>
      <c r="B382" s="19" t="str">
        <f>"Desliming Sieve Bend "&amp;RIGHT(A382,1)</f>
        <v>Desliming Sieve Bend A</v>
      </c>
      <c r="C382" t="s">
        <v>90</v>
      </c>
      <c r="D382" s="15" t="s">
        <v>688</v>
      </c>
      <c r="E382" t="str">
        <f t="shared" ref="E382:E387" si="82">SUBSTITUTE(SUBSTITUTE(A382,"-","_"),".","_")</f>
        <v>SI3_4A</v>
      </c>
      <c r="H382">
        <v>10014</v>
      </c>
      <c r="I382" s="15" t="s">
        <v>669</v>
      </c>
      <c r="J382" s="14" t="s">
        <v>737</v>
      </c>
      <c r="K382" t="s">
        <v>642</v>
      </c>
    </row>
    <row r="383" spans="1:13" x14ac:dyDescent="0.3">
      <c r="A383" s="10" t="s">
        <v>689</v>
      </c>
      <c r="B383" s="19" t="str">
        <f t="shared" ref="B383:B387" si="83">"Desliming Sieve Bend "&amp;RIGHT(A383,1)</f>
        <v>Desliming Sieve Bend B</v>
      </c>
      <c r="C383" t="s">
        <v>787</v>
      </c>
      <c r="D383" s="15" t="s">
        <v>688</v>
      </c>
      <c r="E383" t="str">
        <f t="shared" si="82"/>
        <v>SI3_4B</v>
      </c>
      <c r="H383">
        <v>10014</v>
      </c>
      <c r="I383" t="s">
        <v>469</v>
      </c>
      <c r="J383" s="14" t="s">
        <v>737</v>
      </c>
      <c r="K383" t="s">
        <v>645</v>
      </c>
      <c r="L383" t="s">
        <v>21</v>
      </c>
      <c r="M383" t="str">
        <f>A382</f>
        <v>SI3-4A</v>
      </c>
    </row>
    <row r="384" spans="1:13" x14ac:dyDescent="0.3">
      <c r="A384" s="10" t="s">
        <v>690</v>
      </c>
      <c r="B384" s="19" t="str">
        <f t="shared" si="83"/>
        <v>Desliming Sieve Bend C</v>
      </c>
      <c r="C384" t="s">
        <v>93</v>
      </c>
      <c r="D384" s="15" t="s">
        <v>688</v>
      </c>
      <c r="E384" t="str">
        <f t="shared" si="82"/>
        <v>SI3_4C</v>
      </c>
      <c r="H384">
        <v>10014</v>
      </c>
      <c r="I384" t="s">
        <v>471</v>
      </c>
      <c r="J384" s="14" t="s">
        <v>737</v>
      </c>
      <c r="K384" t="s">
        <v>648</v>
      </c>
      <c r="L384" t="s">
        <v>21</v>
      </c>
      <c r="M384" t="str">
        <f t="shared" ref="M384:M387" si="84">A383</f>
        <v>SI3-4B</v>
      </c>
    </row>
    <row r="385" spans="1:13" x14ac:dyDescent="0.3">
      <c r="A385" s="10" t="s">
        <v>691</v>
      </c>
      <c r="B385" s="19" t="str">
        <f t="shared" si="83"/>
        <v>Desliming Sieve Bend D</v>
      </c>
      <c r="C385" t="s">
        <v>95</v>
      </c>
      <c r="D385" s="15" t="s">
        <v>688</v>
      </c>
      <c r="E385" t="str">
        <f t="shared" si="82"/>
        <v>SI3_4D</v>
      </c>
      <c r="H385">
        <v>10014</v>
      </c>
      <c r="I385" t="s">
        <v>475</v>
      </c>
      <c r="J385" s="14" t="s">
        <v>737</v>
      </c>
      <c r="K385" t="s">
        <v>651</v>
      </c>
      <c r="L385" t="s">
        <v>21</v>
      </c>
      <c r="M385" t="str">
        <f t="shared" si="84"/>
        <v>SI3-4C</v>
      </c>
    </row>
    <row r="386" spans="1:13" x14ac:dyDescent="0.3">
      <c r="A386" s="10" t="s">
        <v>692</v>
      </c>
      <c r="B386" s="19" t="str">
        <f t="shared" si="83"/>
        <v>Desliming Sieve Bend E</v>
      </c>
      <c r="C386" t="s">
        <v>97</v>
      </c>
      <c r="D386" s="15" t="s">
        <v>688</v>
      </c>
      <c r="E386" t="str">
        <f t="shared" si="82"/>
        <v>SI3_4E</v>
      </c>
      <c r="H386">
        <v>10014</v>
      </c>
      <c r="I386" t="s">
        <v>476</v>
      </c>
      <c r="J386" s="14" t="s">
        <v>737</v>
      </c>
      <c r="K386" t="s">
        <v>654</v>
      </c>
      <c r="L386" t="s">
        <v>21</v>
      </c>
      <c r="M386" t="str">
        <f t="shared" si="84"/>
        <v>SI3-4D</v>
      </c>
    </row>
    <row r="387" spans="1:13" x14ac:dyDescent="0.3">
      <c r="A387" s="10" t="s">
        <v>693</v>
      </c>
      <c r="B387" s="19" t="str">
        <f t="shared" si="83"/>
        <v>Desliming Sieve Bend F</v>
      </c>
      <c r="C387" t="s">
        <v>99</v>
      </c>
      <c r="D387" s="15" t="s">
        <v>688</v>
      </c>
      <c r="E387" t="str">
        <f t="shared" si="82"/>
        <v>SI3_4F</v>
      </c>
      <c r="H387">
        <v>10014</v>
      </c>
      <c r="I387" t="s">
        <v>477</v>
      </c>
      <c r="J387" s="14" t="s">
        <v>737</v>
      </c>
      <c r="K387" t="s">
        <v>657</v>
      </c>
      <c r="L387" t="s">
        <v>21</v>
      </c>
      <c r="M387" t="str">
        <f t="shared" si="84"/>
        <v>SI3-4E</v>
      </c>
    </row>
    <row r="388" spans="1:13" x14ac:dyDescent="0.3">
      <c r="A388" s="9" t="s">
        <v>718</v>
      </c>
      <c r="B388" t="s">
        <v>719</v>
      </c>
      <c r="C388" t="s">
        <v>621</v>
      </c>
      <c r="D388" s="15" t="s">
        <v>1005</v>
      </c>
      <c r="E388" t="s">
        <v>720</v>
      </c>
      <c r="H388">
        <v>10010</v>
      </c>
      <c r="I388" t="s">
        <v>583</v>
      </c>
      <c r="J388" s="15" t="s">
        <v>737</v>
      </c>
      <c r="K388" t="s">
        <v>251</v>
      </c>
    </row>
    <row r="389" spans="1:13" x14ac:dyDescent="0.3">
      <c r="A389" s="9" t="s">
        <v>721</v>
      </c>
      <c r="B389" t="s">
        <v>722</v>
      </c>
      <c r="C389" t="s">
        <v>621</v>
      </c>
      <c r="D389" s="15" t="s">
        <v>1005</v>
      </c>
      <c r="E389" t="s">
        <v>723</v>
      </c>
      <c r="H389">
        <v>10010</v>
      </c>
      <c r="I389" t="s">
        <v>487</v>
      </c>
      <c r="J389" s="15" t="s">
        <v>737</v>
      </c>
      <c r="K389" t="s">
        <v>251</v>
      </c>
    </row>
    <row r="390" spans="1:13" x14ac:dyDescent="0.3">
      <c r="A390" s="9" t="s">
        <v>724</v>
      </c>
      <c r="B390" t="s">
        <v>725</v>
      </c>
      <c r="C390" t="s">
        <v>621</v>
      </c>
      <c r="D390" s="15" t="s">
        <v>1005</v>
      </c>
      <c r="E390" t="s">
        <v>726</v>
      </c>
      <c r="H390">
        <v>10010</v>
      </c>
      <c r="I390" t="s">
        <v>470</v>
      </c>
      <c r="J390" s="15" t="s">
        <v>737</v>
      </c>
      <c r="K390" t="s">
        <v>251</v>
      </c>
    </row>
    <row r="391" spans="1:13" x14ac:dyDescent="0.3">
      <c r="A391" s="9" t="s">
        <v>727</v>
      </c>
      <c r="B391" t="s">
        <v>728</v>
      </c>
      <c r="C391" t="s">
        <v>621</v>
      </c>
      <c r="D391" s="15" t="s">
        <v>1005</v>
      </c>
      <c r="E391" t="s">
        <v>729</v>
      </c>
      <c r="H391">
        <v>10010</v>
      </c>
      <c r="I391" t="s">
        <v>470</v>
      </c>
      <c r="J391" s="15" t="s">
        <v>737</v>
      </c>
      <c r="K391" t="s">
        <v>251</v>
      </c>
    </row>
    <row r="392" spans="1:13" x14ac:dyDescent="0.3">
      <c r="A392" s="9" t="s">
        <v>730</v>
      </c>
      <c r="B392" t="s">
        <v>731</v>
      </c>
      <c r="C392" t="s">
        <v>621</v>
      </c>
      <c r="D392" s="15" t="s">
        <v>1005</v>
      </c>
      <c r="E392" t="s">
        <v>732</v>
      </c>
      <c r="H392">
        <v>10010</v>
      </c>
      <c r="I392" t="s">
        <v>733</v>
      </c>
      <c r="J392" s="15" t="s">
        <v>737</v>
      </c>
      <c r="K392" t="s">
        <v>738</v>
      </c>
    </row>
    <row r="393" spans="1:13" x14ac:dyDescent="0.3">
      <c r="A393" s="9" t="s">
        <v>734</v>
      </c>
      <c r="B393" t="s">
        <v>735</v>
      </c>
      <c r="C393" t="s">
        <v>621</v>
      </c>
      <c r="D393" s="15" t="s">
        <v>1005</v>
      </c>
      <c r="E393" t="s">
        <v>736</v>
      </c>
      <c r="H393">
        <v>10010</v>
      </c>
      <c r="I393" t="s">
        <v>733</v>
      </c>
      <c r="J393" s="15" t="s">
        <v>737</v>
      </c>
      <c r="K393" t="s">
        <v>738</v>
      </c>
    </row>
    <row r="394" spans="1:13" x14ac:dyDescent="0.3">
      <c r="A394" s="9" t="s">
        <v>845</v>
      </c>
      <c r="B394" t="s">
        <v>846</v>
      </c>
      <c r="C394" t="s">
        <v>463</v>
      </c>
      <c r="D394" t="s">
        <v>950</v>
      </c>
      <c r="E394" t="s">
        <v>847</v>
      </c>
      <c r="H394">
        <v>10026</v>
      </c>
      <c r="I394" t="s">
        <v>498</v>
      </c>
    </row>
    <row r="395" spans="1:13" x14ac:dyDescent="0.3">
      <c r="A395" s="9"/>
      <c r="B395" t="str">
        <f>A394&amp;" Drive"</f>
        <v>PU4-39A Drive</v>
      </c>
      <c r="C395" t="str">
        <f>A394</f>
        <v>PU4-39A</v>
      </c>
      <c r="D395" t="s">
        <v>951</v>
      </c>
      <c r="E395" t="str">
        <f>E394</f>
        <v>PU4_39A</v>
      </c>
      <c r="H395" s="14">
        <f>H394</f>
        <v>10026</v>
      </c>
      <c r="I395" s="14" t="str">
        <f>I394</f>
        <v>F9</v>
      </c>
      <c r="J395" t="s">
        <v>419</v>
      </c>
    </row>
    <row r="396" spans="1:13" x14ac:dyDescent="0.3">
      <c r="A396" s="9" t="s">
        <v>848</v>
      </c>
      <c r="B396" t="s">
        <v>849</v>
      </c>
      <c r="C396" t="s">
        <v>463</v>
      </c>
      <c r="D396" t="s">
        <v>165</v>
      </c>
      <c r="E396" t="s">
        <v>850</v>
      </c>
      <c r="H396">
        <v>10026</v>
      </c>
      <c r="I396" t="s">
        <v>476</v>
      </c>
    </row>
    <row r="397" spans="1:13" x14ac:dyDescent="0.3">
      <c r="A397" s="9"/>
      <c r="B397" t="str">
        <f>A396&amp;" Drive"</f>
        <v>PU4-39B Drive</v>
      </c>
      <c r="C397" t="str">
        <f>A396</f>
        <v>PU4-39B</v>
      </c>
      <c r="D397" t="s">
        <v>951</v>
      </c>
      <c r="E397" t="str">
        <f>E396</f>
        <v>PU4_39B</v>
      </c>
      <c r="H397" s="14">
        <f>H396</f>
        <v>10026</v>
      </c>
      <c r="I397" s="14" t="str">
        <f>I396</f>
        <v>E9</v>
      </c>
      <c r="J397" t="s">
        <v>419</v>
      </c>
    </row>
    <row r="398" spans="1:13" x14ac:dyDescent="0.3">
      <c r="A398" s="9" t="s">
        <v>851</v>
      </c>
      <c r="B398" t="s">
        <v>852</v>
      </c>
      <c r="C398" t="s">
        <v>534</v>
      </c>
      <c r="D398" t="s">
        <v>165</v>
      </c>
      <c r="E398" t="s">
        <v>853</v>
      </c>
      <c r="H398">
        <v>10022</v>
      </c>
      <c r="I398" t="s">
        <v>739</v>
      </c>
    </row>
    <row r="399" spans="1:13" x14ac:dyDescent="0.3">
      <c r="A399" s="9"/>
      <c r="B399" t="str">
        <f>A398&amp;" Drive"</f>
        <v>PU4-43.1 Drive</v>
      </c>
      <c r="C399" t="str">
        <f>A398</f>
        <v>PU4-43.1</v>
      </c>
      <c r="D399" t="s">
        <v>953</v>
      </c>
      <c r="E399" t="str">
        <f>E398</f>
        <v>PU4_43_1</v>
      </c>
      <c r="H399" s="14">
        <f>H398</f>
        <v>10022</v>
      </c>
      <c r="I399" s="14" t="str">
        <f>I398</f>
        <v>G6</v>
      </c>
      <c r="J399" t="s">
        <v>419</v>
      </c>
    </row>
    <row r="400" spans="1:13" x14ac:dyDescent="0.3">
      <c r="A400" s="9" t="s">
        <v>854</v>
      </c>
      <c r="B400" t="s">
        <v>956</v>
      </c>
      <c r="C400" t="s">
        <v>534</v>
      </c>
      <c r="D400" t="s">
        <v>165</v>
      </c>
      <c r="E400" t="s">
        <v>855</v>
      </c>
      <c r="H400">
        <v>10022</v>
      </c>
      <c r="I400" t="s">
        <v>739</v>
      </c>
    </row>
    <row r="401" spans="1:10" x14ac:dyDescent="0.3">
      <c r="A401" s="9"/>
      <c r="B401" t="str">
        <f>A400&amp;" Drive"</f>
        <v>PU4-44.1 Drive</v>
      </c>
      <c r="C401" t="str">
        <f>A400</f>
        <v>PU4-44.1</v>
      </c>
      <c r="D401" t="s">
        <v>953</v>
      </c>
      <c r="E401" t="str">
        <f>E400</f>
        <v>PU4_44_1</v>
      </c>
      <c r="H401" s="14">
        <f>H400</f>
        <v>10022</v>
      </c>
      <c r="I401" s="14" t="str">
        <f>I400</f>
        <v>G6</v>
      </c>
      <c r="J401" t="s">
        <v>419</v>
      </c>
    </row>
    <row r="402" spans="1:10" x14ac:dyDescent="0.3">
      <c r="A402" s="9" t="s">
        <v>856</v>
      </c>
      <c r="B402" t="s">
        <v>857</v>
      </c>
      <c r="C402" t="s">
        <v>599</v>
      </c>
      <c r="D402" t="s">
        <v>165</v>
      </c>
      <c r="E402" t="s">
        <v>858</v>
      </c>
      <c r="H402">
        <v>10023</v>
      </c>
      <c r="I402" t="s">
        <v>487</v>
      </c>
    </row>
    <row r="403" spans="1:10" x14ac:dyDescent="0.3">
      <c r="A403" s="9"/>
      <c r="B403" t="str">
        <f>A402&amp;" Drive"</f>
        <v>PU4-47A Drive</v>
      </c>
      <c r="C403" t="str">
        <f>A402</f>
        <v>PU4-47A</v>
      </c>
      <c r="D403" t="s">
        <v>953</v>
      </c>
      <c r="E403" t="str">
        <f>E402</f>
        <v>PU4_47A</v>
      </c>
      <c r="H403" s="14">
        <f>H402</f>
        <v>10023</v>
      </c>
      <c r="I403" s="14" t="str">
        <f>I402</f>
        <v>D5</v>
      </c>
      <c r="J403" t="s">
        <v>419</v>
      </c>
    </row>
    <row r="404" spans="1:10" x14ac:dyDescent="0.3">
      <c r="A404" s="9" t="s">
        <v>859</v>
      </c>
      <c r="B404" t="s">
        <v>961</v>
      </c>
      <c r="C404" t="s">
        <v>599</v>
      </c>
      <c r="D404" t="s">
        <v>165</v>
      </c>
      <c r="E404" t="s">
        <v>860</v>
      </c>
      <c r="H404">
        <v>10023</v>
      </c>
      <c r="I404" t="s">
        <v>487</v>
      </c>
    </row>
    <row r="405" spans="1:10" x14ac:dyDescent="0.3">
      <c r="A405" s="9"/>
      <c r="B405" t="str">
        <f>A404&amp;" Drive"</f>
        <v>PU4-47B Drive</v>
      </c>
      <c r="C405" t="str">
        <f>A404</f>
        <v>PU4-47B</v>
      </c>
      <c r="D405" t="s">
        <v>953</v>
      </c>
      <c r="E405" t="str">
        <f>E404</f>
        <v>PU4_47B</v>
      </c>
      <c r="H405" s="14">
        <f>H404</f>
        <v>10023</v>
      </c>
      <c r="I405" s="14" t="str">
        <f>I404</f>
        <v>D5</v>
      </c>
      <c r="J405" t="s">
        <v>419</v>
      </c>
    </row>
    <row r="406" spans="1:10" x14ac:dyDescent="0.3">
      <c r="A406" s="9" t="s">
        <v>861</v>
      </c>
      <c r="B406" t="s">
        <v>862</v>
      </c>
      <c r="C406" t="s">
        <v>599</v>
      </c>
      <c r="D406" t="s">
        <v>165</v>
      </c>
      <c r="E406" t="s">
        <v>863</v>
      </c>
      <c r="H406">
        <v>10023</v>
      </c>
      <c r="I406" t="s">
        <v>411</v>
      </c>
    </row>
    <row r="407" spans="1:10" x14ac:dyDescent="0.3">
      <c r="A407" s="9"/>
      <c r="B407" t="str">
        <f>A406&amp;" Drive"</f>
        <v>PU4-47C Drive</v>
      </c>
      <c r="C407" t="str">
        <f>A406</f>
        <v>PU4-47C</v>
      </c>
      <c r="D407" t="s">
        <v>953</v>
      </c>
      <c r="E407" t="str">
        <f>E406</f>
        <v>PU4_47C</v>
      </c>
      <c r="H407" s="14">
        <f>H406</f>
        <v>10023</v>
      </c>
      <c r="I407" s="14" t="str">
        <f>I406</f>
        <v>C5</v>
      </c>
      <c r="J407" t="s">
        <v>419</v>
      </c>
    </row>
    <row r="408" spans="1:10" x14ac:dyDescent="0.3">
      <c r="A408" s="9" t="s">
        <v>864</v>
      </c>
      <c r="B408" t="s">
        <v>865</v>
      </c>
      <c r="C408" t="s">
        <v>599</v>
      </c>
      <c r="D408" t="s">
        <v>165</v>
      </c>
      <c r="E408" t="s">
        <v>866</v>
      </c>
      <c r="H408">
        <v>10023</v>
      </c>
      <c r="I408" t="s">
        <v>493</v>
      </c>
    </row>
    <row r="409" spans="1:10" x14ac:dyDescent="0.3">
      <c r="A409" s="9"/>
      <c r="B409" t="str">
        <f>A408&amp;" Drive"</f>
        <v>PU4-62A Drive</v>
      </c>
      <c r="C409" t="str">
        <f>A408</f>
        <v>PU4-62A</v>
      </c>
      <c r="D409" t="s">
        <v>953</v>
      </c>
      <c r="E409" t="str">
        <f>E408</f>
        <v>PU4_62A</v>
      </c>
      <c r="H409" s="14">
        <f>H408</f>
        <v>10023</v>
      </c>
      <c r="I409" s="14" t="str">
        <f>I408</f>
        <v>F4</v>
      </c>
      <c r="J409" t="s">
        <v>419</v>
      </c>
    </row>
    <row r="410" spans="1:10" x14ac:dyDescent="0.3">
      <c r="A410" s="9" t="s">
        <v>867</v>
      </c>
      <c r="B410" t="s">
        <v>868</v>
      </c>
      <c r="C410" t="s">
        <v>599</v>
      </c>
      <c r="D410" t="s">
        <v>165</v>
      </c>
      <c r="E410" t="s">
        <v>869</v>
      </c>
      <c r="H410">
        <v>10023</v>
      </c>
      <c r="I410" t="s">
        <v>744</v>
      </c>
    </row>
    <row r="411" spans="1:10" x14ac:dyDescent="0.3">
      <c r="A411" s="9"/>
      <c r="B411" t="str">
        <f>A410&amp;" Drive"</f>
        <v>PU4-63A Drive</v>
      </c>
      <c r="C411" t="str">
        <f>A410</f>
        <v>PU4-63A</v>
      </c>
      <c r="D411" t="s">
        <v>951</v>
      </c>
      <c r="E411" t="str">
        <f>E410</f>
        <v>PU4_63A</v>
      </c>
      <c r="H411" s="14">
        <f>H410</f>
        <v>10023</v>
      </c>
      <c r="I411" s="14" t="str">
        <f>I410</f>
        <v>F10</v>
      </c>
      <c r="J411" t="s">
        <v>419</v>
      </c>
    </row>
    <row r="412" spans="1:10" x14ac:dyDescent="0.3">
      <c r="A412" s="9" t="s">
        <v>870</v>
      </c>
      <c r="B412" t="s">
        <v>871</v>
      </c>
      <c r="C412" t="s">
        <v>599</v>
      </c>
      <c r="D412" t="s">
        <v>165</v>
      </c>
      <c r="E412" t="s">
        <v>872</v>
      </c>
      <c r="H412">
        <v>10023</v>
      </c>
      <c r="I412" t="s">
        <v>733</v>
      </c>
    </row>
    <row r="413" spans="1:10" x14ac:dyDescent="0.3">
      <c r="A413" s="9"/>
      <c r="B413" t="str">
        <f>A412&amp;" Drive"</f>
        <v>PU4-66A Drive</v>
      </c>
      <c r="C413" t="str">
        <f>A412</f>
        <v>PU4-66A</v>
      </c>
      <c r="D413" t="s">
        <v>951</v>
      </c>
      <c r="E413" t="str">
        <f>E412</f>
        <v>PU4_66A</v>
      </c>
      <c r="H413" s="14">
        <f>H412</f>
        <v>10023</v>
      </c>
      <c r="I413" s="14" t="str">
        <f>I412</f>
        <v>G10</v>
      </c>
      <c r="J413" t="s">
        <v>419</v>
      </c>
    </row>
    <row r="414" spans="1:10" x14ac:dyDescent="0.3">
      <c r="A414" s="9" t="s">
        <v>873</v>
      </c>
      <c r="B414" t="s">
        <v>874</v>
      </c>
      <c r="C414" t="s">
        <v>534</v>
      </c>
      <c r="D414" t="s">
        <v>660</v>
      </c>
      <c r="E414" t="s">
        <v>875</v>
      </c>
      <c r="H414">
        <v>10022</v>
      </c>
      <c r="I414" t="s">
        <v>542</v>
      </c>
    </row>
    <row r="415" spans="1:10" x14ac:dyDescent="0.3">
      <c r="A415" s="9" t="s">
        <v>886</v>
      </c>
      <c r="B415" t="s">
        <v>887</v>
      </c>
      <c r="C415" t="s">
        <v>621</v>
      </c>
      <c r="D415" t="s">
        <v>895</v>
      </c>
      <c r="E415" t="s">
        <v>888</v>
      </c>
      <c r="H415">
        <v>10010</v>
      </c>
      <c r="I415" t="s">
        <v>411</v>
      </c>
    </row>
    <row r="416" spans="1:10" x14ac:dyDescent="0.3">
      <c r="A416" s="9" t="s">
        <v>889</v>
      </c>
      <c r="B416" t="s">
        <v>890</v>
      </c>
      <c r="C416" t="s">
        <v>621</v>
      </c>
      <c r="D416" t="s">
        <v>895</v>
      </c>
      <c r="E416" t="s">
        <v>891</v>
      </c>
      <c r="H416">
        <v>10010</v>
      </c>
      <c r="I416" t="s">
        <v>786</v>
      </c>
    </row>
    <row r="417" spans="1:10" x14ac:dyDescent="0.3">
      <c r="A417" s="9" t="s">
        <v>892</v>
      </c>
      <c r="B417" t="s">
        <v>893</v>
      </c>
      <c r="C417" t="s">
        <v>534</v>
      </c>
      <c r="D417" t="s">
        <v>895</v>
      </c>
      <c r="E417" t="s">
        <v>894</v>
      </c>
      <c r="H417">
        <v>10022</v>
      </c>
      <c r="I417" t="s">
        <v>407</v>
      </c>
    </row>
    <row r="418" spans="1:10" x14ac:dyDescent="0.3">
      <c r="A418" s="9" t="s">
        <v>896</v>
      </c>
      <c r="B418" t="s">
        <v>897</v>
      </c>
      <c r="C418" t="s">
        <v>249</v>
      </c>
      <c r="D418" t="s">
        <v>895</v>
      </c>
      <c r="E418" t="s">
        <v>898</v>
      </c>
      <c r="H418">
        <v>10023</v>
      </c>
      <c r="I418" t="s">
        <v>581</v>
      </c>
    </row>
    <row r="419" spans="1:10" x14ac:dyDescent="0.3">
      <c r="A419" s="9" t="s">
        <v>899</v>
      </c>
      <c r="B419" t="s">
        <v>957</v>
      </c>
      <c r="C419" t="s">
        <v>266</v>
      </c>
      <c r="D419" t="s">
        <v>895</v>
      </c>
      <c r="E419" t="s">
        <v>900</v>
      </c>
      <c r="H419">
        <v>10021</v>
      </c>
      <c r="I419" t="s">
        <v>470</v>
      </c>
    </row>
    <row r="420" spans="1:10" x14ac:dyDescent="0.3">
      <c r="A420" s="9" t="s">
        <v>901</v>
      </c>
      <c r="B420" t="s">
        <v>959</v>
      </c>
      <c r="C420" t="s">
        <v>269</v>
      </c>
      <c r="D420" t="s">
        <v>895</v>
      </c>
      <c r="E420" t="s">
        <v>902</v>
      </c>
      <c r="H420">
        <v>10021</v>
      </c>
      <c r="I420" t="s">
        <v>464</v>
      </c>
    </row>
    <row r="421" spans="1:10" x14ac:dyDescent="0.3">
      <c r="A421" s="9" t="s">
        <v>905</v>
      </c>
      <c r="B421" t="s">
        <v>906</v>
      </c>
      <c r="C421" t="s">
        <v>599</v>
      </c>
      <c r="D421" t="s">
        <v>895</v>
      </c>
      <c r="E421" t="s">
        <v>907</v>
      </c>
      <c r="H421">
        <v>10023</v>
      </c>
      <c r="I421" t="s">
        <v>414</v>
      </c>
    </row>
    <row r="422" spans="1:10" x14ac:dyDescent="0.3">
      <c r="A422" s="9" t="s">
        <v>908</v>
      </c>
      <c r="B422" t="s">
        <v>909</v>
      </c>
      <c r="C422" t="s">
        <v>941</v>
      </c>
      <c r="D422" t="s">
        <v>895</v>
      </c>
      <c r="E422" t="s">
        <v>910</v>
      </c>
      <c r="H422">
        <v>10023</v>
      </c>
      <c r="I422" t="s">
        <v>465</v>
      </c>
    </row>
    <row r="423" spans="1:10" x14ac:dyDescent="0.3">
      <c r="A423" s="9" t="s">
        <v>911</v>
      </c>
      <c r="B423" t="s">
        <v>960</v>
      </c>
      <c r="C423" t="s">
        <v>958</v>
      </c>
      <c r="D423" t="s">
        <v>78</v>
      </c>
      <c r="E423" t="s">
        <v>912</v>
      </c>
      <c r="H423">
        <v>10021</v>
      </c>
      <c r="I423" t="s">
        <v>778</v>
      </c>
    </row>
    <row r="424" spans="1:10" x14ac:dyDescent="0.3">
      <c r="A424" s="9" t="s">
        <v>913</v>
      </c>
      <c r="B424" t="s">
        <v>914</v>
      </c>
      <c r="C424" t="s">
        <v>463</v>
      </c>
      <c r="D424" t="s">
        <v>78</v>
      </c>
      <c r="E424" t="s">
        <v>915</v>
      </c>
      <c r="H424">
        <v>10026</v>
      </c>
      <c r="I424" t="s">
        <v>412</v>
      </c>
    </row>
    <row r="425" spans="1:10" x14ac:dyDescent="0.3">
      <c r="A425" s="9" t="s">
        <v>916</v>
      </c>
      <c r="B425" t="s">
        <v>917</v>
      </c>
      <c r="C425" t="s">
        <v>805</v>
      </c>
      <c r="D425" t="s">
        <v>78</v>
      </c>
      <c r="E425" t="s">
        <v>918</v>
      </c>
      <c r="H425">
        <v>10031</v>
      </c>
      <c r="I425" t="s">
        <v>437</v>
      </c>
    </row>
    <row r="426" spans="1:10" x14ac:dyDescent="0.3">
      <c r="A426" s="9" t="s">
        <v>923</v>
      </c>
      <c r="B426" t="s">
        <v>924</v>
      </c>
      <c r="C426" t="s">
        <v>499</v>
      </c>
      <c r="D426" s="15" t="s">
        <v>1003</v>
      </c>
      <c r="E426" t="s">
        <v>925</v>
      </c>
      <c r="H426">
        <v>10055</v>
      </c>
      <c r="I426" t="s">
        <v>464</v>
      </c>
    </row>
    <row r="427" spans="1:10" x14ac:dyDescent="0.3">
      <c r="A427" s="9" t="s">
        <v>926</v>
      </c>
      <c r="B427" t="s">
        <v>991</v>
      </c>
      <c r="C427" t="s">
        <v>88</v>
      </c>
      <c r="D427" t="s">
        <v>930</v>
      </c>
      <c r="E427" t="s">
        <v>927</v>
      </c>
      <c r="H427">
        <v>10012</v>
      </c>
      <c r="I427" t="s">
        <v>536</v>
      </c>
    </row>
    <row r="428" spans="1:10" x14ac:dyDescent="0.3">
      <c r="A428" s="9" t="s">
        <v>928</v>
      </c>
      <c r="B428" t="s">
        <v>992</v>
      </c>
      <c r="C428" t="s">
        <v>921</v>
      </c>
      <c r="D428" t="s">
        <v>930</v>
      </c>
      <c r="E428" t="s">
        <v>929</v>
      </c>
      <c r="H428">
        <v>10013</v>
      </c>
      <c r="I428" t="s">
        <v>536</v>
      </c>
    </row>
    <row r="429" spans="1:10" x14ac:dyDescent="0.3">
      <c r="A429" s="9" t="s">
        <v>931</v>
      </c>
      <c r="B429" t="s">
        <v>934</v>
      </c>
      <c r="C429" t="s">
        <v>499</v>
      </c>
      <c r="D429" t="s">
        <v>930</v>
      </c>
      <c r="E429" t="s">
        <v>932</v>
      </c>
      <c r="H429">
        <v>10046</v>
      </c>
      <c r="I429" t="s">
        <v>933</v>
      </c>
    </row>
    <row r="430" spans="1:10" x14ac:dyDescent="0.3">
      <c r="A430" s="9" t="s">
        <v>935</v>
      </c>
      <c r="B430" t="s">
        <v>936</v>
      </c>
      <c r="C430" t="s">
        <v>484</v>
      </c>
      <c r="D430" t="s">
        <v>165</v>
      </c>
      <c r="E430" t="s">
        <v>937</v>
      </c>
      <c r="H430">
        <v>10012</v>
      </c>
      <c r="I430" t="s">
        <v>783</v>
      </c>
    </row>
    <row r="431" spans="1:10" x14ac:dyDescent="0.3">
      <c r="A431" s="9"/>
      <c r="B431" t="str">
        <f>A430&amp;" Drive"</f>
        <v>PU3-21A Drive</v>
      </c>
      <c r="C431" t="str">
        <f>A430</f>
        <v>PU3-21A</v>
      </c>
      <c r="D431" t="s">
        <v>951</v>
      </c>
      <c r="E431" t="str">
        <f>E430</f>
        <v>PU3_21A</v>
      </c>
      <c r="H431" s="14">
        <f>H430</f>
        <v>10012</v>
      </c>
      <c r="I431" s="14" t="str">
        <f>I430</f>
        <v>G5</v>
      </c>
      <c r="J431" t="s">
        <v>419</v>
      </c>
    </row>
    <row r="432" spans="1:10" x14ac:dyDescent="0.3">
      <c r="A432" s="9" t="s">
        <v>938</v>
      </c>
      <c r="B432" t="s">
        <v>939</v>
      </c>
      <c r="C432" t="s">
        <v>485</v>
      </c>
      <c r="D432" t="s">
        <v>165</v>
      </c>
      <c r="E432" t="s">
        <v>940</v>
      </c>
      <c r="H432">
        <v>10012</v>
      </c>
      <c r="I432" t="s">
        <v>783</v>
      </c>
    </row>
    <row r="433" spans="1:10" x14ac:dyDescent="0.3">
      <c r="A433" s="9"/>
      <c r="B433" t="str">
        <f>A432&amp;" Drive"</f>
        <v>PU3-21B Drive</v>
      </c>
      <c r="C433" t="str">
        <f>A432</f>
        <v>PU3-21B</v>
      </c>
      <c r="D433" t="s">
        <v>951</v>
      </c>
      <c r="E433" t="str">
        <f>E432</f>
        <v>PU3_21B</v>
      </c>
      <c r="H433" s="14">
        <f>H432</f>
        <v>10012</v>
      </c>
      <c r="I433" s="14" t="str">
        <f>I432</f>
        <v>G5</v>
      </c>
      <c r="J433" t="s">
        <v>419</v>
      </c>
    </row>
    <row r="434" spans="1:10" x14ac:dyDescent="0.3">
      <c r="A434" s="9" t="s">
        <v>941</v>
      </c>
      <c r="B434" t="s">
        <v>942</v>
      </c>
      <c r="C434" t="s">
        <v>599</v>
      </c>
      <c r="D434" s="15" t="s">
        <v>35</v>
      </c>
      <c r="E434" t="s">
        <v>943</v>
      </c>
      <c r="H434">
        <v>10023</v>
      </c>
      <c r="I434" t="s">
        <v>475</v>
      </c>
    </row>
    <row r="435" spans="1:10" x14ac:dyDescent="0.3">
      <c r="A435" s="9" t="s">
        <v>944</v>
      </c>
      <c r="B435" t="s">
        <v>945</v>
      </c>
      <c r="C435" t="s">
        <v>599</v>
      </c>
      <c r="D435" t="s">
        <v>371</v>
      </c>
      <c r="E435" t="s">
        <v>946</v>
      </c>
      <c r="H435">
        <v>10023</v>
      </c>
      <c r="I435" t="s">
        <v>460</v>
      </c>
    </row>
    <row r="436" spans="1:10" x14ac:dyDescent="0.3">
      <c r="A436" s="9" t="s">
        <v>947</v>
      </c>
      <c r="B436" t="s">
        <v>945</v>
      </c>
      <c r="C436" t="s">
        <v>599</v>
      </c>
      <c r="D436" t="s">
        <v>371</v>
      </c>
      <c r="E436" t="s">
        <v>948</v>
      </c>
      <c r="H436">
        <v>10023</v>
      </c>
      <c r="I436" t="s">
        <v>412</v>
      </c>
    </row>
  </sheetData>
  <sheetProtection formatCells="0" formatColumns="0" formatRows="0" insertColumns="0" insertRows="0" insertHyperlinks="0" deleteColumns="0" deleteRows="0" sort="0" autoFilter="0" pivotTables="0"/>
  <sortState ref="A3:O361">
    <sortCondition ref="A3:A361"/>
  </sortState>
  <dataValidations count="1">
    <dataValidation type="list" allowBlank="1" showInputMessage="1" showErrorMessage="1" sqref="C1:C2">
      <formula1>Asset_ID_List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Asset_ID_List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ARDI Template Spreadsheet</dc:title>
  <dc:subject>ARDI Assets</dc:subject>
  <dc:creator>ARDI - Optrix Pty Ltd</dc:creator>
  <cp:keywords>ARDI Optrix</cp:keywords>
  <dc:description>Used To Import New Assets into ARDI</dc:description>
  <cp:lastModifiedBy>Steven Harding</cp:lastModifiedBy>
  <dcterms:created xsi:type="dcterms:W3CDTF">2017-01-17T22:17:42Z</dcterms:created>
  <dcterms:modified xsi:type="dcterms:W3CDTF">2017-02-01T23:25:25Z</dcterms:modified>
  <cp:category/>
</cp:coreProperties>
</file>